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fi\OneDrive - GFA Consulting Group\Desktop\FI E\Reimbursements\"/>
    </mc:Choice>
  </mc:AlternateContent>
  <xr:revisionPtr revIDLastSave="0" documentId="13_ncr:1_{E27EF1B8-2950-41D3-9B7C-FEDB8BBC1A7D}" xr6:coauthVersionLast="47" xr6:coauthVersionMax="47" xr10:uidLastSave="{00000000-0000-0000-0000-000000000000}"/>
  <bookViews>
    <workbookView xWindow="-110" yWindow="-110" windowWidth="19420" windowHeight="11500" xr2:uid="{9D2B259E-9D27-044D-BB49-E3DB450211AA}"/>
  </bookViews>
  <sheets>
    <sheet name="Travel Expense" sheetId="1" r:id="rId1"/>
  </sheets>
  <definedNames>
    <definedName name="_xlnm.Print_Area" localSheetId="0">'Travel Expense'!$A$1:$M$88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31" i="1"/>
  <c r="K29" i="1"/>
  <c r="B195" i="1"/>
  <c r="H21" i="1"/>
  <c r="J30" i="1" s="1"/>
  <c r="B85" i="1"/>
  <c r="D57" i="1"/>
  <c r="D59" i="1" s="1"/>
  <c r="D58" i="1" l="1"/>
  <c r="B194" i="1"/>
  <c r="J44" i="1"/>
  <c r="K44" i="1" s="1"/>
  <c r="J43" i="1"/>
  <c r="K43" i="1" s="1"/>
  <c r="J34" i="1"/>
  <c r="K34" i="1" s="1"/>
  <c r="J29" i="1"/>
  <c r="J36" i="1"/>
  <c r="K36" i="1" s="1"/>
  <c r="J51" i="1"/>
  <c r="K51" i="1" s="1"/>
  <c r="J35" i="1"/>
  <c r="K35" i="1" s="1"/>
  <c r="J50" i="1"/>
  <c r="J42" i="1"/>
  <c r="K42" i="1" s="1"/>
  <c r="J49" i="1"/>
  <c r="J41" i="1"/>
  <c r="K41" i="1" s="1"/>
  <c r="J33" i="1"/>
  <c r="K33" i="1" s="1"/>
  <c r="J48" i="1"/>
  <c r="K48" i="1" s="1"/>
  <c r="J40" i="1"/>
  <c r="K40" i="1" s="1"/>
  <c r="J32" i="1"/>
  <c r="K32" i="1" s="1"/>
  <c r="J47" i="1"/>
  <c r="K47" i="1" s="1"/>
  <c r="J39" i="1"/>
  <c r="K39" i="1" s="1"/>
  <c r="J31" i="1"/>
  <c r="J46" i="1"/>
  <c r="K46" i="1" s="1"/>
  <c r="J38" i="1"/>
  <c r="K38" i="1" s="1"/>
  <c r="J45" i="1"/>
  <c r="K45" i="1" s="1"/>
  <c r="J37" i="1"/>
  <c r="K37" i="1" s="1"/>
  <c r="K52" i="1" l="1"/>
  <c r="I77" i="1" s="1"/>
  <c r="D63" i="1"/>
  <c r="I63" i="1" s="1"/>
  <c r="D64" i="1"/>
  <c r="D65" i="1"/>
  <c r="D68" i="1"/>
  <c r="D71" i="1"/>
  <c r="D73" i="1"/>
  <c r="D66" i="1"/>
  <c r="D67" i="1"/>
  <c r="D70" i="1"/>
  <c r="D69" i="1"/>
  <c r="D72" i="1"/>
  <c r="D62" i="1"/>
  <c r="H62" i="1" s="1"/>
  <c r="I62" i="1" l="1"/>
  <c r="H63" i="1"/>
  <c r="H71" i="1"/>
  <c r="I71" i="1"/>
  <c r="H65" i="1"/>
  <c r="I65" i="1"/>
  <c r="I73" i="1"/>
  <c r="H73" i="1"/>
  <c r="I67" i="1"/>
  <c r="H67" i="1"/>
  <c r="I66" i="1"/>
  <c r="H66" i="1"/>
  <c r="H64" i="1"/>
  <c r="I64" i="1"/>
  <c r="I70" i="1"/>
  <c r="H70" i="1"/>
  <c r="I69" i="1"/>
  <c r="H69" i="1"/>
  <c r="I68" i="1"/>
  <c r="H68" i="1"/>
  <c r="H72" i="1"/>
  <c r="I72" i="1"/>
  <c r="I74" i="1" l="1"/>
  <c r="I79" i="1" s="1"/>
  <c r="D10" i="1" s="1"/>
  <c r="I78" i="1" l="1"/>
</calcChain>
</file>

<file path=xl/sharedStrings.xml><?xml version="1.0" encoding="utf-8"?>
<sst xmlns="http://schemas.openxmlformats.org/spreadsheetml/2006/main" count="268" uniqueCount="119">
  <si>
    <t>Invoice | Travel Expense Report</t>
  </si>
  <si>
    <t xml:space="preserve">Invoice Recipient </t>
  </si>
  <si>
    <t xml:space="preserve">Invoice Sender </t>
  </si>
  <si>
    <t>GFA Consulting Group GmbH</t>
  </si>
  <si>
    <t>Eulenkrugstraße 82</t>
  </si>
  <si>
    <t>22359 Hamburg</t>
  </si>
  <si>
    <t>Germany</t>
  </si>
  <si>
    <t>Invoice No.:   2182070-##-G#-##</t>
  </si>
  <si>
    <t>Total Amount</t>
  </si>
  <si>
    <t xml:space="preserve">Project No.: </t>
  </si>
  <si>
    <t>Project &amp; Event Details</t>
  </si>
  <si>
    <t>Name:</t>
  </si>
  <si>
    <t>Mental Health Exchange Programme</t>
  </si>
  <si>
    <t>Start Date:</t>
  </si>
  <si>
    <t>Event type:</t>
  </si>
  <si>
    <t>2nd Wave Exchange Programme</t>
  </si>
  <si>
    <t>End Date:</t>
  </si>
  <si>
    <t>Group:</t>
  </si>
  <si>
    <t>Group 1</t>
  </si>
  <si>
    <t>Destination:</t>
  </si>
  <si>
    <t>Austria</t>
  </si>
  <si>
    <t>Bank Details for Payment of the Reimbursement</t>
  </si>
  <si>
    <t>** to be filled in by Event managers **</t>
  </si>
  <si>
    <t>Account Holder:</t>
  </si>
  <si>
    <t>Conversion Rate:</t>
  </si>
  <si>
    <t>Name of Bank:</t>
  </si>
  <si>
    <t>EUR</t>
  </si>
  <si>
    <t>IBAN:</t>
  </si>
  <si>
    <t>Please choose if needed</t>
  </si>
  <si>
    <t>BIC:</t>
  </si>
  <si>
    <t>Month:</t>
  </si>
  <si>
    <t xml:space="preserve">GFA guideline: </t>
  </si>
  <si>
    <t>InforEuro.eu</t>
  </si>
  <si>
    <t>Travel Costs that have been paid by You</t>
  </si>
  <si>
    <t>**Only for cars**</t>
  </si>
  <si>
    <r>
      <rPr>
        <b/>
        <sz val="11"/>
        <color theme="3"/>
        <rFont val="Aptos Narrow"/>
        <family val="2"/>
        <scheme val="minor"/>
      </rPr>
      <t>Date</t>
    </r>
    <r>
      <rPr>
        <i/>
        <sz val="11"/>
        <color theme="3"/>
        <rFont val="Aptos Narrow"/>
        <family val="2"/>
        <scheme val="minor"/>
      </rPr>
      <t xml:space="preserve"> 
as indicated on receipt</t>
    </r>
  </si>
  <si>
    <t>Notes</t>
  </si>
  <si>
    <t>gross amount</t>
  </si>
  <si>
    <t>Used Currency</t>
  </si>
  <si>
    <t>Currency Conversion Rate</t>
  </si>
  <si>
    <t>Gross Amount 
in EUR</t>
  </si>
  <si>
    <t>Select Currency</t>
  </si>
  <si>
    <t>Subtotal Travelcosts</t>
  </si>
  <si>
    <t>Per Diem Allowances</t>
  </si>
  <si>
    <t>Location:</t>
  </si>
  <si>
    <t>Daily Allowance (Arrival / Departure):</t>
  </si>
  <si>
    <t>Daily Allowance (stay for 24hrs):</t>
  </si>
  <si>
    <t>Date</t>
  </si>
  <si>
    <t>Duration (Hours)</t>
  </si>
  <si>
    <t>Allowance</t>
  </si>
  <si>
    <t>Breakfast Included</t>
  </si>
  <si>
    <t>Lunch Included</t>
  </si>
  <si>
    <t>Dinner Included</t>
  </si>
  <si>
    <t>Deduction</t>
  </si>
  <si>
    <t>Total Reimbursement</t>
  </si>
  <si>
    <t>Currency</t>
  </si>
  <si>
    <t>Arrival</t>
  </si>
  <si>
    <t>Yes</t>
  </si>
  <si>
    <t>No</t>
  </si>
  <si>
    <t>stay for 24 hrs</t>
  </si>
  <si>
    <t>Departure</t>
  </si>
  <si>
    <t>Subtotal Per Diems</t>
  </si>
  <si>
    <t>subtotal Travels</t>
  </si>
  <si>
    <t>subtotal Per Diems</t>
  </si>
  <si>
    <t>TOTAL</t>
  </si>
  <si>
    <t>Signature</t>
  </si>
  <si>
    <t>Country</t>
  </si>
  <si>
    <t>EUR – Euro</t>
  </si>
  <si>
    <t>Belgium</t>
  </si>
  <si>
    <t>Bulgaria</t>
  </si>
  <si>
    <t>BGN – Bulgarian Lev</t>
  </si>
  <si>
    <t>Croatia</t>
  </si>
  <si>
    <t>Cyprus</t>
  </si>
  <si>
    <t>Czech Republic</t>
  </si>
  <si>
    <t>CZK – Czech Koruna</t>
  </si>
  <si>
    <t>Denmark</t>
  </si>
  <si>
    <t>DKK – Danish Krone</t>
  </si>
  <si>
    <t>Estonia</t>
  </si>
  <si>
    <t>Finland</t>
  </si>
  <si>
    <t>France</t>
  </si>
  <si>
    <t>Greece</t>
  </si>
  <si>
    <t>Hungary</t>
  </si>
  <si>
    <t>HUF – Hungarian Forint</t>
  </si>
  <si>
    <t>Iceland</t>
  </si>
  <si>
    <t>ISK – Icelandic Króna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</si>
  <si>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</si>
  <si>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</si>
  <si>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</si>
  <si>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</si>
  <si>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</si>
  <si>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</si>
  <si>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</si>
  <si>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</si>
  <si>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NOK – Norwegian Krone</t>
  </si>
  <si>
    <t>Poland</t>
  </si>
  <si>
    <t>PLN – Polish Złoty</t>
  </si>
  <si>
    <t>Portugal</t>
  </si>
  <si>
    <t>Romania</t>
  </si>
  <si>
    <t>RON – Romanian Leu</t>
  </si>
  <si>
    <t>Slovakia</t>
  </si>
  <si>
    <t>Slovenia</t>
  </si>
  <si>
    <t>Spain</t>
  </si>
  <si>
    <t>Sweden</t>
  </si>
  <si>
    <t>SEK – Swedish Krona</t>
  </si>
  <si>
    <t>Ukraine</t>
  </si>
  <si>
    <t>UAH – Ukrainian Hryvnia</t>
  </si>
  <si>
    <t>Reimbursements</t>
  </si>
  <si>
    <t>BGN</t>
  </si>
  <si>
    <t>CZK</t>
  </si>
  <si>
    <t>DKK</t>
  </si>
  <si>
    <t>HUF</t>
  </si>
  <si>
    <t>ISK</t>
  </si>
  <si>
    <t xml:space="preserve">Italy </t>
  </si>
  <si>
    <t>NOK</t>
  </si>
  <si>
    <t>PLN</t>
  </si>
  <si>
    <t>RON</t>
  </si>
  <si>
    <t>Value</t>
  </si>
  <si>
    <r>
      <t xml:space="preserve">Reason
</t>
    </r>
    <r>
      <rPr>
        <i/>
        <sz val="11"/>
        <color theme="3"/>
        <rFont val="Aptos Narrow"/>
        <family val="2"/>
        <scheme val="minor"/>
      </rPr>
      <t>please use order of statement or date</t>
    </r>
  </si>
  <si>
    <r>
      <t xml:space="preserve">Please insert </t>
    </r>
    <r>
      <rPr>
        <b/>
        <i/>
        <sz val="11"/>
        <color theme="1"/>
        <rFont val="Aptos Narrow"/>
        <family val="2"/>
        <scheme val="minor"/>
      </rPr>
      <t>km</t>
    </r>
    <r>
      <rPr>
        <i/>
        <sz val="11"/>
        <color theme="1"/>
        <rFont val="Aptos Narrow"/>
        <family val="2"/>
        <scheme val="minor"/>
      </rPr>
      <t xml:space="preserve"> here and </t>
    </r>
    <r>
      <rPr>
        <b/>
        <i/>
        <sz val="11"/>
        <color theme="1"/>
        <rFont val="Aptos Narrow"/>
        <family val="2"/>
        <scheme val="minor"/>
      </rPr>
      <t>provide screenshot</t>
    </r>
    <r>
      <rPr>
        <i/>
        <sz val="11"/>
        <color theme="1"/>
        <rFont val="Aptos Narrow"/>
        <family val="2"/>
        <scheme val="minor"/>
      </rPr>
      <t>. We reimburse 0.22€ per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</si>
</sst>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[$-F800]dddd\,\ mmmm\ dd\,\ yyyy"/>
    <numFmt numFmtId="165" formatCode="[$€-2]\ #,##0;[Red]\-[$€-2]\ #,##0"/>
    <numFmt numFmtId="166" formatCode="0.00000"/>
    <numFmt numFmtId="167" formatCode="0.0000"/>
    <numFmt numFmtId="168" formatCode="_([$€-2]\ * #,##0.00_);_([$€-2]\ * \(#,##0.00\);_([$€-2]\ * &quot;-&quot;??_);_(@_)"/>
    <numFmt numFmtId="169" formatCode="dd/mm/yyyy;@"/>
  </numFmts>
  <fonts count="3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1"/>
      <color theme="1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-0.499984740745262"/>
      <name val="Aptos Narrow"/>
      <family val="2"/>
      <scheme val="minor"/>
    </font>
    <font>
      <b/>
      <sz val="11"/>
      <color rgb="FF2C2D2E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 tint="-0.499984740745262"/>
      <name val="Aptos Narrow"/>
      <family val="2"/>
      <scheme val="minor"/>
    </font>
    <font>
      <b/>
      <sz val="10"/>
      <color theme="1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12"/>
      <color theme="1" tint="-0.499984740745262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-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3"/>
      <color rgb="FF0C0C0C"/>
      <name val="Helvetica Neue"/>
      <family val="2"/>
    </font>
    <font>
      <sz val="10"/>
      <color rgb="FF0C0C0C"/>
      <name val="Helvetica Neue"/>
      <family val="2"/>
    </font>
    <font>
      <b/>
      <sz val="10"/>
      <color rgb="FF0C0C0C"/>
      <name val="Helvetica Neue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3"/>
      <color rgb="FF0C0C0C"/>
      <name val="Helvetica Neue"/>
      <family val="2"/>
    </font>
    <font>
      <b/>
      <sz val="10"/>
      <color theme="1" tint="-0.499984740745262"/>
      <name val="Aptos Narrow"/>
      <family val="2"/>
      <scheme val="minor"/>
    </font>
    <font>
      <i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3"/>
      </bottom>
      <diagonal/>
    </border>
    <border>
      <left style="thin">
        <color theme="0" tint="-0.499984740745262"/>
      </left>
      <right/>
      <top style="thin">
        <color theme="1" tint="-0.499984740745262"/>
      </top>
      <bottom/>
      <diagonal/>
    </border>
    <border>
      <left style="thin">
        <color theme="0" tint="-0.499984740745262"/>
      </left>
      <right/>
      <top/>
      <bottom style="thin">
        <color theme="1" tint="-0.499984740745262"/>
      </bottom>
      <diagonal/>
    </border>
    <border>
      <left/>
      <right/>
      <top style="thin">
        <color theme="1" tint="-0.499984740745262"/>
      </top>
      <bottom/>
      <diagonal/>
    </border>
    <border>
      <left/>
      <right/>
      <top/>
      <bottom style="medium">
        <color theme="1" tint="-0.499984740745262"/>
      </bottom>
      <diagonal/>
    </border>
    <border>
      <left style="thin">
        <color theme="0" tint="-0.499984740745262"/>
      </left>
      <right/>
      <top/>
      <bottom style="medium">
        <color theme="1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/>
      <right style="thin">
        <color theme="0" tint="-0.499984740745262"/>
      </right>
      <top style="thin">
        <color theme="1" tint="-0.499984740745262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double">
        <color theme="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2"/>
      </bottom>
      <diagonal/>
    </border>
    <border>
      <left/>
      <right/>
      <top style="thin">
        <color theme="0" tint="-0.499984740745262"/>
      </top>
      <bottom style="double">
        <color theme="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 style="double">
        <color theme="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 style="thin">
        <color theme="0" tint="-0.499984740745262"/>
      </left>
      <right/>
      <top style="thin">
        <color theme="1" tint="-0.499984740745262"/>
      </top>
      <bottom style="thin">
        <color theme="1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theme="1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9" fillId="0" borderId="0" xfId="0" applyFont="1"/>
    <xf numFmtId="165" fontId="9" fillId="0" borderId="0" xfId="0" applyNumberFormat="1" applyFont="1"/>
    <xf numFmtId="0" fontId="4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 applyProtection="1">
      <alignment horizontal="left" vertical="center" wrapText="1" inden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1" fillId="6" borderId="0" xfId="0" applyFont="1" applyFill="1" applyAlignment="1" applyProtection="1">
      <alignment horizontal="left" vertical="center" indent="1"/>
      <protection locked="0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center" indent="1"/>
    </xf>
    <xf numFmtId="0" fontId="8" fillId="4" borderId="4" xfId="0" applyFont="1" applyFill="1" applyBorder="1"/>
    <xf numFmtId="0" fontId="8" fillId="4" borderId="5" xfId="0" applyFont="1" applyFill="1" applyBorder="1"/>
    <xf numFmtId="0" fontId="9" fillId="2" borderId="0" xfId="0" applyFont="1" applyFill="1"/>
    <xf numFmtId="0" fontId="12" fillId="2" borderId="6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49" fontId="8" fillId="2" borderId="0" xfId="0" applyNumberFormat="1" applyFont="1" applyFill="1"/>
    <xf numFmtId="0" fontId="8" fillId="2" borderId="7" xfId="0" applyFont="1" applyFill="1" applyBorder="1"/>
    <xf numFmtId="0" fontId="4" fillId="2" borderId="8" xfId="0" applyFont="1" applyFill="1" applyBorder="1" applyAlignment="1">
      <alignment horizontal="left" inden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/>
    <xf numFmtId="0" fontId="4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left" inden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2"/>
    </xf>
    <xf numFmtId="0" fontId="8" fillId="5" borderId="7" xfId="0" applyFont="1" applyFill="1" applyBorder="1"/>
    <xf numFmtId="14" fontId="7" fillId="5" borderId="1" xfId="0" applyNumberFormat="1" applyFont="1" applyFill="1" applyBorder="1" applyProtection="1">
      <protection locked="0"/>
    </xf>
    <xf numFmtId="0" fontId="8" fillId="5" borderId="41" xfId="0" applyFont="1" applyFill="1" applyBorder="1" applyAlignment="1" applyProtection="1">
      <alignment horizontal="left" indent="2"/>
      <protection locked="0"/>
    </xf>
    <xf numFmtId="0" fontId="8" fillId="2" borderId="8" xfId="0" applyFont="1" applyFill="1" applyBorder="1" applyAlignment="1">
      <alignment horizontal="left" indent="1"/>
    </xf>
    <xf numFmtId="0" fontId="13" fillId="5" borderId="0" xfId="0" applyFont="1" applyFill="1" applyAlignment="1">
      <alignment horizontal="left" indent="2"/>
    </xf>
    <xf numFmtId="0" fontId="14" fillId="5" borderId="0" xfId="2" applyFont="1" applyFill="1" applyBorder="1" applyAlignment="1" applyProtection="1">
      <alignment horizontal="left" indent="2"/>
    </xf>
    <xf numFmtId="0" fontId="8" fillId="5" borderId="0" xfId="0" applyFont="1" applyFill="1" applyAlignment="1">
      <alignment horizontal="left" indent="2"/>
    </xf>
    <xf numFmtId="0" fontId="8" fillId="5" borderId="7" xfId="0" applyFont="1" applyFill="1" applyBorder="1" applyAlignment="1">
      <alignment horizontal="left" indent="2"/>
    </xf>
    <xf numFmtId="0" fontId="7" fillId="3" borderId="3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3" fillId="2" borderId="0" xfId="0" applyFont="1" applyFill="1"/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indent="1"/>
    </xf>
    <xf numFmtId="0" fontId="8" fillId="2" borderId="14" xfId="0" applyFont="1" applyFill="1" applyBorder="1"/>
    <xf numFmtId="2" fontId="4" fillId="2" borderId="14" xfId="0" applyNumberFormat="1" applyFont="1" applyFill="1" applyBorder="1"/>
    <xf numFmtId="0" fontId="4" fillId="2" borderId="14" xfId="0" applyFont="1" applyFill="1" applyBorder="1" applyAlignment="1">
      <alignment horizontal="center"/>
    </xf>
    <xf numFmtId="44" fontId="4" fillId="2" borderId="23" xfId="1" applyFont="1" applyFill="1" applyBorder="1" applyAlignment="1" applyProtection="1">
      <alignment horizontal="center"/>
    </xf>
    <xf numFmtId="0" fontId="8" fillId="2" borderId="16" xfId="0" applyFont="1" applyFill="1" applyBorder="1" applyAlignment="1">
      <alignment horizontal="left" indent="1"/>
    </xf>
    <xf numFmtId="0" fontId="8" fillId="2" borderId="15" xfId="0" applyFont="1" applyFill="1" applyBorder="1"/>
    <xf numFmtId="0" fontId="8" fillId="2" borderId="18" xfId="0" applyFont="1" applyFill="1" applyBorder="1"/>
    <xf numFmtId="0" fontId="12" fillId="2" borderId="0" xfId="0" applyFont="1" applyFill="1"/>
    <xf numFmtId="49" fontId="7" fillId="2" borderId="9" xfId="0" applyNumberFormat="1" applyFont="1" applyFill="1" applyBorder="1" applyAlignment="1">
      <alignment horizontal="right"/>
    </xf>
    <xf numFmtId="1" fontId="7" fillId="2" borderId="17" xfId="0" applyNumberFormat="1" applyFont="1" applyFill="1" applyBorder="1"/>
    <xf numFmtId="0" fontId="8" fillId="2" borderId="9" xfId="0" applyFont="1" applyFill="1" applyBorder="1" applyAlignment="1">
      <alignment horizontal="center"/>
    </xf>
    <xf numFmtId="1" fontId="7" fillId="2" borderId="27" xfId="0" applyNumberFormat="1" applyFont="1" applyFill="1" applyBorder="1"/>
    <xf numFmtId="0" fontId="8" fillId="2" borderId="27" xfId="0" applyFont="1" applyFill="1" applyBorder="1" applyAlignment="1">
      <alignment horizontal="center"/>
    </xf>
    <xf numFmtId="0" fontId="12" fillId="2" borderId="9" xfId="0" applyFont="1" applyFill="1" applyBorder="1"/>
    <xf numFmtId="1" fontId="7" fillId="2" borderId="9" xfId="0" applyNumberFormat="1" applyFont="1" applyFill="1" applyBorder="1"/>
    <xf numFmtId="0" fontId="13" fillId="2" borderId="9" xfId="0" applyFont="1" applyFill="1" applyBorder="1"/>
    <xf numFmtId="0" fontId="4" fillId="5" borderId="33" xfId="0" applyFont="1" applyFill="1" applyBorder="1" applyAlignment="1">
      <alignment horizontal="left" vertical="center" wrapText="1" indent="1"/>
    </xf>
    <xf numFmtId="0" fontId="4" fillId="5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vertical="center"/>
    </xf>
    <xf numFmtId="164" fontId="8" fillId="2" borderId="0" xfId="0" applyNumberFormat="1" applyFont="1" applyFill="1"/>
    <xf numFmtId="2" fontId="4" fillId="2" borderId="0" xfId="0" applyNumberFormat="1" applyFont="1" applyFill="1"/>
    <xf numFmtId="0" fontId="15" fillId="7" borderId="0" xfId="0" applyFont="1" applyFill="1"/>
    <xf numFmtId="0" fontId="12" fillId="2" borderId="26" xfId="0" applyFont="1" applyFill="1" applyBorder="1" applyAlignment="1">
      <alignment horizontal="center" vertical="center"/>
    </xf>
    <xf numFmtId="0" fontId="8" fillId="0" borderId="0" xfId="0" applyFont="1"/>
    <xf numFmtId="0" fontId="16" fillId="2" borderId="0" xfId="0" applyFont="1" applyFill="1" applyAlignment="1">
      <alignment vertical="center"/>
    </xf>
    <xf numFmtId="0" fontId="5" fillId="7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1" xfId="0" applyFill="1" applyBorder="1" applyAlignment="1">
      <alignment horizontal="left" indent="1"/>
    </xf>
    <xf numFmtId="0" fontId="0" fillId="2" borderId="11" xfId="0" applyFill="1" applyBorder="1"/>
    <xf numFmtId="49" fontId="8" fillId="2" borderId="2" xfId="0" applyNumberFormat="1" applyFont="1" applyFill="1" applyBorder="1"/>
    <xf numFmtId="167" fontId="17" fillId="5" borderId="1" xfId="0" applyNumberFormat="1" applyFont="1" applyFill="1" applyBorder="1" applyProtection="1">
      <protection locked="0"/>
    </xf>
    <xf numFmtId="166" fontId="17" fillId="5" borderId="1" xfId="0" applyNumberFormat="1" applyFont="1" applyFill="1" applyBorder="1" applyAlignment="1" applyProtection="1">
      <alignment horizontal="center"/>
      <protection locked="0"/>
    </xf>
    <xf numFmtId="1" fontId="17" fillId="5" borderId="1" xfId="0" applyNumberFormat="1" applyFont="1" applyFill="1" applyBorder="1" applyAlignment="1">
      <alignment horizontal="right"/>
    </xf>
    <xf numFmtId="14" fontId="18" fillId="5" borderId="41" xfId="0" applyNumberFormat="1" applyFont="1" applyFill="1" applyBorder="1"/>
    <xf numFmtId="168" fontId="19" fillId="2" borderId="43" xfId="0" applyNumberFormat="1" applyFont="1" applyFill="1" applyBorder="1" applyAlignment="1">
      <alignment vertical="center"/>
    </xf>
    <xf numFmtId="2" fontId="19" fillId="2" borderId="43" xfId="0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64" fontId="21" fillId="2" borderId="36" xfId="0" applyNumberFormat="1" applyFont="1" applyFill="1" applyBorder="1" applyAlignment="1" applyProtection="1">
      <alignment horizontal="left" vertical="center" indent="1"/>
      <protection locked="0"/>
    </xf>
    <xf numFmtId="14" fontId="21" fillId="2" borderId="20" xfId="0" applyNumberFormat="1" applyFont="1" applyFill="1" applyBorder="1" applyAlignment="1" applyProtection="1">
      <alignment vertical="center"/>
      <protection locked="0"/>
    </xf>
    <xf numFmtId="1" fontId="21" fillId="2" borderId="20" xfId="0" applyNumberFormat="1" applyFont="1" applyFill="1" applyBorder="1" applyAlignment="1">
      <alignment vertical="center"/>
    </xf>
    <xf numFmtId="2" fontId="21" fillId="2" borderId="20" xfId="0" applyNumberFormat="1" applyFont="1" applyFill="1" applyBorder="1" applyAlignment="1">
      <alignment vertical="center"/>
    </xf>
    <xf numFmtId="44" fontId="23" fillId="2" borderId="21" xfId="1" applyFont="1" applyFill="1" applyBorder="1" applyAlignment="1" applyProtection="1">
      <alignment horizontal="right" vertical="center"/>
    </xf>
    <xf numFmtId="0" fontId="22" fillId="5" borderId="13" xfId="0" applyFont="1" applyFill="1" applyBorder="1" applyAlignment="1" applyProtection="1">
      <alignment wrapText="1"/>
      <protection locked="0"/>
    </xf>
    <xf numFmtId="0" fontId="21" fillId="2" borderId="13" xfId="0" applyFont="1" applyFill="1" applyBorder="1" applyAlignment="1" applyProtection="1">
      <alignment horizontal="center" wrapText="1"/>
      <protection locked="0"/>
    </xf>
    <xf numFmtId="0" fontId="22" fillId="5" borderId="39" xfId="0" applyFont="1" applyFill="1" applyBorder="1" applyAlignment="1" applyProtection="1">
      <alignment wrapText="1"/>
      <protection locked="0"/>
    </xf>
    <xf numFmtId="0" fontId="22" fillId="5" borderId="12" xfId="0" applyFont="1" applyFill="1" applyBorder="1" applyAlignment="1" applyProtection="1">
      <alignment wrapText="1"/>
      <protection locked="0"/>
    </xf>
    <xf numFmtId="49" fontId="17" fillId="2" borderId="2" xfId="0" applyNumberFormat="1" applyFont="1" applyFill="1" applyBorder="1" applyProtection="1">
      <protection locked="0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6" fontId="24" fillId="0" borderId="0" xfId="0" applyNumberFormat="1" applyFont="1"/>
    <xf numFmtId="0" fontId="29" fillId="0" borderId="0" xfId="0" applyFont="1"/>
    <xf numFmtId="0" fontId="22" fillId="2" borderId="22" xfId="0" applyFont="1" applyFill="1" applyBorder="1" applyAlignment="1" applyProtection="1">
      <alignment horizontal="left" wrapText="1"/>
      <protection locked="0"/>
    </xf>
    <xf numFmtId="2" fontId="22" fillId="2" borderId="38" xfId="0" applyNumberFormat="1" applyFont="1" applyFill="1" applyBorder="1" applyAlignment="1" applyProtection="1">
      <alignment horizontal="right" wrapText="1"/>
      <protection locked="0"/>
    </xf>
    <xf numFmtId="2" fontId="22" fillId="2" borderId="40" xfId="0" applyNumberFormat="1" applyFont="1" applyFill="1" applyBorder="1" applyAlignment="1" applyProtection="1">
      <alignment horizontal="right" wrapText="1"/>
      <protection locked="0"/>
    </xf>
    <xf numFmtId="0" fontId="22" fillId="2" borderId="19" xfId="0" applyFont="1" applyFill="1" applyBorder="1" applyAlignment="1" applyProtection="1">
      <alignment horizontal="left" wrapText="1"/>
      <protection locked="0"/>
    </xf>
    <xf numFmtId="0" fontId="22" fillId="2" borderId="13" xfId="0" applyFont="1" applyFill="1" applyBorder="1" applyAlignment="1">
      <alignment horizontal="center" wrapText="1"/>
    </xf>
    <xf numFmtId="168" fontId="30" fillId="2" borderId="22" xfId="1" applyNumberFormat="1" applyFont="1" applyFill="1" applyBorder="1" applyAlignment="1" applyProtection="1">
      <alignment horizontal="center" wrapText="1"/>
    </xf>
    <xf numFmtId="0" fontId="22" fillId="2" borderId="46" xfId="0" applyFont="1" applyFill="1" applyBorder="1" applyAlignment="1" applyProtection="1">
      <alignment wrapText="1"/>
      <protection locked="0"/>
    </xf>
    <xf numFmtId="0" fontId="22" fillId="2" borderId="23" xfId="0" applyFont="1" applyFill="1" applyBorder="1" applyAlignment="1" applyProtection="1">
      <alignment wrapText="1"/>
      <protection locked="0"/>
    </xf>
    <xf numFmtId="14" fontId="17" fillId="2" borderId="45" xfId="0" applyNumberFormat="1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center"/>
    </xf>
    <xf numFmtId="168" fontId="7" fillId="6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4" fontId="22" fillId="2" borderId="41" xfId="0" applyNumberFormat="1" applyFont="1" applyFill="1" applyBorder="1" applyAlignment="1" applyProtection="1">
      <alignment wrapText="1"/>
      <protection locked="0"/>
    </xf>
    <xf numFmtId="0" fontId="23" fillId="2" borderId="2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left" vertical="center"/>
      <protection locked="0"/>
    </xf>
    <xf numFmtId="0" fontId="10" fillId="5" borderId="25" xfId="0" applyFont="1" applyFill="1" applyBorder="1" applyAlignment="1" applyProtection="1">
      <alignment horizontal="left" vertical="center" wrapText="1"/>
      <protection locked="0"/>
    </xf>
    <xf numFmtId="0" fontId="10" fillId="5" borderId="25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14" fontId="7" fillId="2" borderId="2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 applyProtection="1">
      <alignment horizontal="center"/>
      <protection locked="0"/>
    </xf>
    <xf numFmtId="169" fontId="8" fillId="2" borderId="31" xfId="0" applyNumberFormat="1" applyFont="1" applyFill="1" applyBorder="1" applyAlignment="1" applyProtection="1">
      <alignment horizontal="center"/>
      <protection locked="0"/>
    </xf>
    <xf numFmtId="169" fontId="8" fillId="2" borderId="1" xfId="0" applyNumberFormat="1" applyFont="1" applyFill="1" applyBorder="1" applyAlignment="1" applyProtection="1">
      <alignment horizontal="center"/>
      <protection locked="0"/>
    </xf>
    <xf numFmtId="0" fontId="12" fillId="2" borderId="2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1016000</xdr:colOff>
      <xdr:row>0</xdr:row>
      <xdr:rowOff>269462</xdr:rowOff>
    </xdr:from>
    <xdr:to>
      <xdr:col>11</xdr:col>
      <xdr:colOff>166819</xdr:colOff>
      <xdr:row>0</xdr:row>
      <xdr:rowOff>927830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E467E-6A70-5DA8-6335-E31CD1B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565" y="269462"/>
          <a:ext cx="4668631" cy="65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 PROMENS">
      <a:dk1>
        <a:srgbClr val="58595B"/>
      </a:dk1>
      <a:lt1>
        <a:srgbClr val="FFFFFF"/>
      </a:lt1>
      <a:dk2>
        <a:srgbClr val="1D869C"/>
      </a:dk2>
      <a:lt2>
        <a:srgbClr val="60C3A9"/>
      </a:lt2>
      <a:accent1>
        <a:srgbClr val="1D869C"/>
      </a:accent1>
      <a:accent2>
        <a:srgbClr val="AED79D"/>
      </a:accent2>
      <a:accent3>
        <a:srgbClr val="E9E69B"/>
      </a:accent3>
      <a:accent4>
        <a:srgbClr val="24A8BA"/>
      </a:accent4>
      <a:accent5>
        <a:srgbClr val="66C3C9"/>
      </a:accent5>
      <a:accent6>
        <a:srgbClr val="9ED9DE"/>
      </a:accent6>
      <a:hlink>
        <a:srgbClr val="808285"/>
      </a:hlink>
      <a:folHlink>
        <a:srgbClr val="A7A9A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ission.europa.eu/funding-tenders/procedures-guidelines-tenders/information-contractors-and-beneficiaries/exchange-rate-inforeuro_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01E-BEE1-B549-B0DE-2BF8665CCF77}">
  <sheetPr codeName="Sheet1">
    <pageSetUpPr fitToPage="1"/>
  </sheetPr>
  <dimension ref="A1:AK1786"/>
  <sheetViews>
    <sheetView tabSelected="1" zoomScale="75" zoomScaleNormal="65" zoomScaleSheetLayoutView="75" zoomScalePageLayoutView="63" workbookViewId="0">
      <selection activeCell="F75" sqref="F75"/>
    </sheetView>
  </sheetViews>
  <sheetFormatPr defaultColWidth="11" defaultRowHeight="14.5"/>
  <cols>
    <col min="1" max="1" width="5.33203125" style="2" customWidth="1"/>
    <col min="2" max="2" width="35.83203125" style="78" customWidth="1"/>
    <col min="3" max="3" width="15.83203125" style="78" customWidth="1"/>
    <col min="4" max="4" width="17" style="78" customWidth="1"/>
    <col min="5" max="5" width="20" style="78" customWidth="1"/>
    <col min="6" max="6" width="25" style="78" customWidth="1"/>
    <col min="7" max="7" width="19.1640625" style="78" customWidth="1"/>
    <col min="8" max="8" width="24" style="78" customWidth="1"/>
    <col min="9" max="9" width="15.83203125" style="78" customWidth="1"/>
    <col min="10" max="10" width="15.5" style="78" customWidth="1"/>
    <col min="11" max="11" width="17.1640625" style="78" customWidth="1"/>
    <col min="12" max="12" width="3" style="78" customWidth="1"/>
    <col min="13" max="18" width="15.83203125" style="78" customWidth="1"/>
    <col min="19" max="19" width="10.83203125" style="2"/>
    <col min="20" max="25" width="11" style="78"/>
    <col min="26" max="26" width="10.83203125" style="78" customWidth="1"/>
    <col min="27" max="27" width="22.83203125" style="2" customWidth="1"/>
    <col min="28" max="29" width="10.83203125" style="2" customWidth="1"/>
    <col min="30" max="32" width="10.83203125" style="78" customWidth="1"/>
    <col min="33" max="33" width="21.33203125" style="78" customWidth="1"/>
    <col min="34" max="34" width="14.33203125" style="78" customWidth="1"/>
    <col min="35" max="35" width="15.1640625" style="78" customWidth="1"/>
    <col min="36" max="36" width="15.5" style="78" customWidth="1"/>
    <col min="37" max="37" width="11" style="78" customWidth="1"/>
    <col min="38" max="16384" width="11" style="78"/>
  </cols>
  <sheetData>
    <row r="1" spans="2:28" s="2" customFormat="1" ht="100" customHeight="1">
      <c r="B1" s="79" t="s">
        <v>0</v>
      </c>
      <c r="G1" s="3"/>
      <c r="H1" s="3"/>
    </row>
    <row r="2" spans="2:28" s="2" customFormat="1" ht="15" customHeight="1">
      <c r="B2" s="4"/>
      <c r="C2" s="5"/>
      <c r="D2" s="5"/>
      <c r="E2" s="5"/>
      <c r="F2" s="5"/>
      <c r="G2" s="6"/>
      <c r="H2" s="6"/>
      <c r="I2" s="5"/>
      <c r="J2" s="5"/>
      <c r="K2" s="5"/>
    </row>
    <row r="3" spans="2:28" s="2" customFormat="1" ht="25" customHeight="1">
      <c r="B3" s="9" t="s">
        <v>1</v>
      </c>
      <c r="C3" s="5"/>
      <c r="D3" s="5"/>
      <c r="E3" s="124" t="s">
        <v>2</v>
      </c>
      <c r="F3" s="5"/>
      <c r="G3" s="6"/>
      <c r="H3" s="6"/>
      <c r="I3" s="5"/>
      <c r="J3" s="5"/>
      <c r="K3" s="5"/>
    </row>
    <row r="4" spans="2:28" s="3" customFormat="1" ht="15" customHeight="1">
      <c r="B4" s="10" t="s">
        <v>3</v>
      </c>
      <c r="C4" s="6"/>
      <c r="D4" s="11"/>
      <c r="E4" s="132"/>
      <c r="F4" s="132"/>
      <c r="G4" s="6"/>
      <c r="H4" s="6"/>
      <c r="I4" s="6"/>
      <c r="J4" s="6"/>
      <c r="K4" s="6"/>
    </row>
    <row r="5" spans="2:28" s="3" customFormat="1" ht="15" customHeight="1">
      <c r="B5" s="12" t="s">
        <v>4</v>
      </c>
      <c r="C5" s="6"/>
      <c r="D5" s="13"/>
      <c r="E5" s="133"/>
      <c r="F5" s="133"/>
      <c r="G5" s="6"/>
      <c r="H5" s="6"/>
      <c r="I5" s="6"/>
      <c r="J5" s="6"/>
      <c r="K5" s="6"/>
    </row>
    <row r="6" spans="2:28" s="3" customFormat="1" ht="15" customHeight="1">
      <c r="B6" s="12" t="s">
        <v>5</v>
      </c>
      <c r="C6" s="6"/>
      <c r="D6" s="4"/>
      <c r="E6" s="134"/>
      <c r="F6" s="134"/>
      <c r="G6" s="6"/>
      <c r="H6" s="6"/>
      <c r="I6" s="6"/>
      <c r="J6" s="6"/>
      <c r="K6" s="6"/>
    </row>
    <row r="7" spans="2:28" s="3" customFormat="1" ht="17" customHeight="1">
      <c r="B7" s="12" t="s">
        <v>6</v>
      </c>
      <c r="C7" s="6"/>
      <c r="D7" s="6"/>
      <c r="E7" s="134"/>
      <c r="F7" s="134"/>
      <c r="G7" s="6"/>
      <c r="H7" s="6"/>
      <c r="I7" s="6"/>
      <c r="J7" s="6"/>
      <c r="K7" s="6"/>
    </row>
    <row r="8" spans="2:28" s="3" customFormat="1" ht="15" customHeight="1">
      <c r="B8" s="14"/>
      <c r="C8" s="6"/>
      <c r="D8" s="6"/>
      <c r="E8" s="6"/>
      <c r="F8" s="6"/>
      <c r="G8" s="6"/>
      <c r="H8" s="6"/>
      <c r="I8" s="6"/>
      <c r="J8" s="6"/>
      <c r="K8" s="6"/>
    </row>
    <row r="9" spans="2:28" s="2" customFormat="1"/>
    <row r="10" spans="2:28" s="1" customFormat="1" ht="25" customHeight="1">
      <c r="B10" s="15" t="s">
        <v>7</v>
      </c>
      <c r="C10" s="16" t="s">
        <v>8</v>
      </c>
      <c r="D10" s="123">
        <f>I79</f>
        <v>302.39999999999992</v>
      </c>
      <c r="E10" s="17"/>
      <c r="F10" s="16" t="s">
        <v>9</v>
      </c>
      <c r="G10" s="17">
        <v>2182070</v>
      </c>
      <c r="H10" s="16"/>
      <c r="I10" s="16"/>
      <c r="J10" s="16"/>
      <c r="K10" s="16"/>
    </row>
    <row r="11" spans="2:28" s="2" customFormat="1" ht="15" customHeight="1">
      <c r="AA11" s="21"/>
      <c r="AB11" s="21"/>
    </row>
    <row r="12" spans="2:28" s="2" customFormat="1" ht="30" customHeight="1">
      <c r="B12" s="18" t="s">
        <v>10</v>
      </c>
      <c r="C12" s="19"/>
      <c r="D12" s="19"/>
      <c r="E12" s="19"/>
      <c r="F12" s="19"/>
      <c r="G12" s="19"/>
      <c r="H12" s="19"/>
      <c r="I12" s="19"/>
      <c r="J12" s="19"/>
      <c r="K12" s="20"/>
      <c r="S12" s="21"/>
      <c r="AA12" s="21"/>
      <c r="AB12" s="21"/>
    </row>
    <row r="13" spans="2:28" s="2" customFormat="1" ht="25" customHeight="1">
      <c r="B13" s="22" t="s">
        <v>11</v>
      </c>
      <c r="C13" s="145" t="s">
        <v>12</v>
      </c>
      <c r="D13" s="145"/>
      <c r="E13" s="145"/>
      <c r="G13" s="23" t="s">
        <v>13</v>
      </c>
      <c r="H13" s="136">
        <v>46126</v>
      </c>
      <c r="I13" s="136"/>
      <c r="J13" s="24"/>
      <c r="K13" s="25"/>
      <c r="S13" s="21"/>
    </row>
    <row r="14" spans="2:28" s="2" customFormat="1" ht="25" customHeight="1">
      <c r="B14" s="22" t="s">
        <v>14</v>
      </c>
      <c r="C14" s="146" t="s">
        <v>15</v>
      </c>
      <c r="D14" s="146"/>
      <c r="E14" s="146"/>
      <c r="G14" s="23" t="s">
        <v>16</v>
      </c>
      <c r="H14" s="137">
        <v>46135</v>
      </c>
      <c r="I14" s="137"/>
      <c r="J14" s="24"/>
      <c r="K14" s="25"/>
      <c r="S14" s="21"/>
      <c r="AA14" s="21"/>
      <c r="AB14" s="21"/>
    </row>
    <row r="15" spans="2:28" s="2" customFormat="1" ht="25" customHeight="1">
      <c r="B15" s="22" t="s">
        <v>17</v>
      </c>
      <c r="C15" s="146" t="s">
        <v>18</v>
      </c>
      <c r="D15" s="146"/>
      <c r="E15" s="146"/>
      <c r="G15" s="23" t="s">
        <v>19</v>
      </c>
      <c r="H15" s="104" t="s">
        <v>78</v>
      </c>
      <c r="I15" s="84"/>
      <c r="J15" s="24"/>
      <c r="K15" s="25"/>
      <c r="S15" s="21"/>
      <c r="AA15" s="21"/>
      <c r="AB15" s="21"/>
    </row>
    <row r="16" spans="2:28" s="2" customFormat="1" ht="25" customHeight="1">
      <c r="B16" s="26"/>
      <c r="C16" s="27"/>
      <c r="D16" s="27"/>
      <c r="E16" s="27"/>
      <c r="F16" s="28"/>
      <c r="G16" s="29"/>
      <c r="H16" s="27"/>
      <c r="I16" s="27"/>
      <c r="J16" s="27"/>
      <c r="K16" s="30"/>
      <c r="S16" s="21"/>
      <c r="AA16" s="21"/>
      <c r="AB16" s="21"/>
    </row>
    <row r="17" spans="2:28" s="2" customFormat="1">
      <c r="B17" s="31"/>
      <c r="S17" s="21"/>
    </row>
    <row r="18" spans="2:28" s="3" customFormat="1" ht="30" customHeight="1">
      <c r="B18" s="18" t="s">
        <v>21</v>
      </c>
      <c r="C18" s="32"/>
      <c r="D18" s="32"/>
      <c r="E18" s="32"/>
      <c r="F18" s="32"/>
      <c r="G18" s="32"/>
      <c r="H18" s="32"/>
      <c r="I18" s="32"/>
      <c r="J18" s="32"/>
      <c r="K18" s="33"/>
      <c r="S18" s="21"/>
      <c r="AA18" s="21"/>
      <c r="AB18" s="21"/>
    </row>
    <row r="19" spans="2:28" s="2" customFormat="1">
      <c r="B19" s="34"/>
      <c r="G19" s="143" t="s">
        <v>22</v>
      </c>
      <c r="H19" s="143"/>
      <c r="I19" s="143"/>
      <c r="J19" s="143"/>
      <c r="K19" s="144"/>
      <c r="S19" s="21"/>
      <c r="AA19" s="21"/>
      <c r="AB19" s="21"/>
    </row>
    <row r="20" spans="2:28" s="2" customFormat="1" ht="25" customHeight="1">
      <c r="B20" s="35" t="s">
        <v>23</v>
      </c>
      <c r="C20" s="147"/>
      <c r="D20" s="147"/>
      <c r="E20" s="147"/>
      <c r="G20" s="36" t="s">
        <v>24</v>
      </c>
      <c r="H20" s="5"/>
      <c r="I20" s="5"/>
      <c r="J20" s="5"/>
      <c r="K20" s="37"/>
      <c r="S20" s="21"/>
      <c r="AA20" s="21"/>
      <c r="AB20" s="21"/>
    </row>
    <row r="21" spans="2:28" s="2" customFormat="1" ht="25" customHeight="1">
      <c r="B21" s="35" t="s">
        <v>25</v>
      </c>
      <c r="C21" s="147"/>
      <c r="D21" s="147"/>
      <c r="E21" s="147"/>
      <c r="G21" s="85"/>
      <c r="H21" s="86" t="str">
        <f>IFERROR(VLOOKUP(E7, B125:C154, 2, FALSE), "Home Country of E7")</f>
        <v>Home Country of E7</v>
      </c>
      <c r="I21" s="87">
        <v>1</v>
      </c>
      <c r="J21" s="87"/>
      <c r="K21" s="88" t="s">
        <v>26</v>
      </c>
      <c r="AA21" s="21"/>
      <c r="AB21" s="21"/>
    </row>
    <row r="22" spans="2:28" s="2" customFormat="1" ht="25" customHeight="1">
      <c r="B22" s="35" t="s">
        <v>27</v>
      </c>
      <c r="C22" s="135"/>
      <c r="D22" s="135"/>
      <c r="E22" s="135"/>
      <c r="G22" s="85"/>
      <c r="H22" s="86" t="s">
        <v>28</v>
      </c>
      <c r="I22" s="87">
        <v>1</v>
      </c>
      <c r="J22" s="87"/>
      <c r="K22" s="88" t="s">
        <v>26</v>
      </c>
      <c r="AA22" s="21"/>
      <c r="AB22" s="21"/>
    </row>
    <row r="23" spans="2:28" s="2" customFormat="1" ht="25" customHeight="1">
      <c r="B23" s="35" t="s">
        <v>29</v>
      </c>
      <c r="C23" s="135"/>
      <c r="D23" s="135"/>
      <c r="E23" s="135"/>
      <c r="G23" s="36" t="s">
        <v>30</v>
      </c>
      <c r="H23" s="38"/>
      <c r="I23" s="38"/>
      <c r="J23" s="38"/>
      <c r="K23" s="39"/>
      <c r="S23" s="21"/>
      <c r="AA23" s="21"/>
      <c r="AB23" s="21"/>
    </row>
    <row r="24" spans="2:28" s="2" customFormat="1" ht="25" customHeight="1">
      <c r="B24" s="40"/>
      <c r="C24" s="28"/>
      <c r="D24" s="28"/>
      <c r="E24" s="28"/>
      <c r="F24" s="28"/>
      <c r="G24" s="41" t="s">
        <v>31</v>
      </c>
      <c r="H24" s="42" t="s">
        <v>32</v>
      </c>
      <c r="I24" s="43"/>
      <c r="J24" s="43"/>
      <c r="K24" s="44"/>
      <c r="S24" s="21"/>
      <c r="AA24" s="21"/>
      <c r="AB24" s="21"/>
    </row>
    <row r="25" spans="2:28" s="2" customFormat="1">
      <c r="B25" s="31"/>
      <c r="S25" s="21"/>
    </row>
    <row r="26" spans="2:28" s="2" customFormat="1" ht="30" customHeight="1">
      <c r="B26" s="45" t="s">
        <v>33</v>
      </c>
      <c r="C26" s="46"/>
      <c r="D26" s="46"/>
      <c r="E26" s="46"/>
      <c r="F26" s="46"/>
      <c r="G26" s="46"/>
      <c r="H26" s="46"/>
      <c r="I26" s="46"/>
      <c r="J26" s="46"/>
      <c r="K26" s="47"/>
    </row>
    <row r="27" spans="2:28" s="2" customFormat="1">
      <c r="B27" s="34"/>
      <c r="G27" s="122" t="s">
        <v>34</v>
      </c>
      <c r="K27" s="25"/>
      <c r="AA27" s="21"/>
      <c r="AB27" s="21"/>
    </row>
    <row r="28" spans="2:28" s="2" customFormat="1" ht="58">
      <c r="B28" s="120" t="s">
        <v>117</v>
      </c>
      <c r="C28" s="149" t="s">
        <v>35</v>
      </c>
      <c r="D28" s="150"/>
      <c r="E28" s="150" t="s">
        <v>36</v>
      </c>
      <c r="F28" s="150"/>
      <c r="G28" s="50" t="s">
        <v>118</v>
      </c>
      <c r="H28" s="49" t="s">
        <v>37</v>
      </c>
      <c r="I28" s="49" t="s">
        <v>38</v>
      </c>
      <c r="J28" s="51" t="s">
        <v>39</v>
      </c>
      <c r="K28" s="52" t="s">
        <v>40</v>
      </c>
      <c r="S28" s="21"/>
      <c r="AA28" s="21"/>
      <c r="AB28" s="21"/>
    </row>
    <row r="29" spans="2:28" s="2" customFormat="1" ht="25" customHeight="1">
      <c r="B29" s="111"/>
      <c r="C29" s="119"/>
      <c r="D29" s="125"/>
      <c r="E29" s="119"/>
      <c r="F29" s="121"/>
      <c r="G29" s="100"/>
      <c r="H29" s="112"/>
      <c r="I29" s="101" t="s">
        <v>26</v>
      </c>
      <c r="J29" s="115" t="str">
        <f>IF(I29=$H$21, $G$21, IF(I29=$H$22, $G$22, ""))</f>
        <v/>
      </c>
      <c r="K29" s="116">
        <f>IFERROR(IF(I29="EUR", H29, H29*J29), 0)</f>
        <v>0</v>
      </c>
      <c r="AA29" s="21"/>
      <c r="AB29" s="21"/>
    </row>
    <row r="30" spans="2:28" s="2" customFormat="1" ht="25" customHeight="1">
      <c r="B30" s="111"/>
      <c r="C30" s="119"/>
      <c r="D30" s="117"/>
      <c r="E30" s="119"/>
      <c r="F30" s="117"/>
      <c r="G30" s="102"/>
      <c r="H30" s="113"/>
      <c r="I30" s="101" t="s">
        <v>26</v>
      </c>
      <c r="J30" s="115" t="str">
        <f t="shared" ref="J30:J51" si="0">IF(I30=$H$21, $G$21, IF(I30=$H$22, $G$22, ""))</f>
        <v/>
      </c>
      <c r="K30" s="116">
        <f>IFERROR(IF(I30="EUR", H30, H30*J30), 0)</f>
        <v>0</v>
      </c>
      <c r="S30" s="21"/>
      <c r="AA30" s="21"/>
      <c r="AB30" s="21"/>
    </row>
    <row r="31" spans="2:28" s="2" customFormat="1" ht="25" customHeight="1">
      <c r="B31" s="111"/>
      <c r="C31" s="119"/>
      <c r="D31" s="117"/>
      <c r="E31" s="119"/>
      <c r="F31" s="117"/>
      <c r="G31" s="102"/>
      <c r="H31" s="113"/>
      <c r="I31" s="101" t="s">
        <v>26</v>
      </c>
      <c r="J31" s="115" t="str">
        <f t="shared" si="0"/>
        <v/>
      </c>
      <c r="K31" s="116">
        <f>IFERROR(IF(I31="EUR", H31, H31*J31), 0)</f>
        <v>0</v>
      </c>
      <c r="S31" s="21"/>
      <c r="AA31" s="21"/>
      <c r="AB31" s="21"/>
    </row>
    <row r="32" spans="2:28" s="2" customFormat="1" ht="25" customHeight="1">
      <c r="B32" s="111"/>
      <c r="C32" s="119"/>
      <c r="D32" s="117"/>
      <c r="E32" s="119"/>
      <c r="F32" s="117"/>
      <c r="G32" s="102"/>
      <c r="H32" s="113"/>
      <c r="I32" s="101" t="s">
        <v>26</v>
      </c>
      <c r="J32" s="115" t="str">
        <f t="shared" si="0"/>
        <v/>
      </c>
      <c r="K32" s="116">
        <f t="shared" ref="K32:K51" si="1">IFERROR(IF(I32="EUR", H32, H32*J32), 0)</f>
        <v>0</v>
      </c>
      <c r="S32" s="21"/>
      <c r="AA32" s="21"/>
      <c r="AB32" s="21"/>
    </row>
    <row r="33" spans="2:28" s="2" customFormat="1" ht="25" customHeight="1">
      <c r="B33" s="111"/>
      <c r="C33" s="119"/>
      <c r="D33" s="117"/>
      <c r="E33" s="119"/>
      <c r="F33" s="117"/>
      <c r="G33" s="102"/>
      <c r="H33" s="113"/>
      <c r="I33" s="101" t="s">
        <v>41</v>
      </c>
      <c r="J33" s="115" t="str">
        <f t="shared" si="0"/>
        <v/>
      </c>
      <c r="K33" s="116">
        <f t="shared" si="1"/>
        <v>0</v>
      </c>
      <c r="S33" s="21"/>
      <c r="AA33" s="21"/>
      <c r="AB33" s="21"/>
    </row>
    <row r="34" spans="2:28" s="2" customFormat="1" ht="25" customHeight="1">
      <c r="B34" s="111"/>
      <c r="C34" s="119"/>
      <c r="D34" s="117"/>
      <c r="E34" s="119"/>
      <c r="F34" s="117"/>
      <c r="G34" s="102"/>
      <c r="H34" s="113"/>
      <c r="I34" s="101" t="s">
        <v>41</v>
      </c>
      <c r="J34" s="115" t="str">
        <f t="shared" si="0"/>
        <v/>
      </c>
      <c r="K34" s="116">
        <f t="shared" si="1"/>
        <v>0</v>
      </c>
      <c r="S34" s="21"/>
      <c r="AA34" s="21"/>
      <c r="AB34" s="21"/>
    </row>
    <row r="35" spans="2:28" s="2" customFormat="1" ht="25" customHeight="1">
      <c r="B35" s="111"/>
      <c r="C35" s="119"/>
      <c r="D35" s="117"/>
      <c r="E35" s="119"/>
      <c r="F35" s="117"/>
      <c r="G35" s="102"/>
      <c r="H35" s="113"/>
      <c r="I35" s="101" t="s">
        <v>41</v>
      </c>
      <c r="J35" s="115" t="str">
        <f t="shared" si="0"/>
        <v/>
      </c>
      <c r="K35" s="116">
        <f t="shared" si="1"/>
        <v>0</v>
      </c>
      <c r="S35" s="21"/>
      <c r="AA35" s="21"/>
      <c r="AB35" s="21"/>
    </row>
    <row r="36" spans="2:28" s="2" customFormat="1" ht="25" customHeight="1">
      <c r="B36" s="111"/>
      <c r="C36" s="119"/>
      <c r="D36" s="117"/>
      <c r="E36" s="119"/>
      <c r="F36" s="117"/>
      <c r="G36" s="102"/>
      <c r="H36" s="113"/>
      <c r="I36" s="101" t="s">
        <v>41</v>
      </c>
      <c r="J36" s="115" t="str">
        <f t="shared" si="0"/>
        <v/>
      </c>
      <c r="K36" s="116">
        <f t="shared" si="1"/>
        <v>0</v>
      </c>
      <c r="S36" s="21"/>
      <c r="AA36" s="21"/>
      <c r="AB36" s="21"/>
    </row>
    <row r="37" spans="2:28" s="2" customFormat="1" ht="25" customHeight="1">
      <c r="B37" s="111"/>
      <c r="C37" s="119"/>
      <c r="D37" s="117"/>
      <c r="E37" s="119"/>
      <c r="F37" s="117"/>
      <c r="G37" s="102"/>
      <c r="H37" s="113"/>
      <c r="I37" s="101" t="s">
        <v>41</v>
      </c>
      <c r="J37" s="115" t="str">
        <f t="shared" si="0"/>
        <v/>
      </c>
      <c r="K37" s="116">
        <f t="shared" si="1"/>
        <v>0</v>
      </c>
      <c r="S37" s="21"/>
    </row>
    <row r="38" spans="2:28" s="2" customFormat="1" ht="25" customHeight="1">
      <c r="B38" s="111"/>
      <c r="C38" s="119"/>
      <c r="D38" s="117"/>
      <c r="E38" s="119"/>
      <c r="F38" s="117"/>
      <c r="G38" s="102"/>
      <c r="H38" s="113"/>
      <c r="I38" s="101" t="s">
        <v>41</v>
      </c>
      <c r="J38" s="115" t="str">
        <f t="shared" si="0"/>
        <v/>
      </c>
      <c r="K38" s="116">
        <f t="shared" si="1"/>
        <v>0</v>
      </c>
      <c r="S38" s="21"/>
    </row>
    <row r="39" spans="2:28" s="2" customFormat="1" ht="25" customHeight="1">
      <c r="B39" s="111"/>
      <c r="C39" s="119"/>
      <c r="D39" s="117"/>
      <c r="E39" s="119"/>
      <c r="F39" s="117"/>
      <c r="G39" s="102"/>
      <c r="H39" s="113"/>
      <c r="I39" s="101" t="s">
        <v>41</v>
      </c>
      <c r="J39" s="115" t="str">
        <f t="shared" si="0"/>
        <v/>
      </c>
      <c r="K39" s="116">
        <f t="shared" si="1"/>
        <v>0</v>
      </c>
      <c r="S39" s="21"/>
      <c r="AA39" s="21"/>
      <c r="AB39" s="21"/>
    </row>
    <row r="40" spans="2:28" s="2" customFormat="1" ht="25" customHeight="1">
      <c r="B40" s="111"/>
      <c r="C40" s="119"/>
      <c r="D40" s="117"/>
      <c r="E40" s="119"/>
      <c r="F40" s="117"/>
      <c r="G40" s="102"/>
      <c r="H40" s="113"/>
      <c r="I40" s="101" t="s">
        <v>41</v>
      </c>
      <c r="J40" s="115" t="str">
        <f t="shared" si="0"/>
        <v/>
      </c>
      <c r="K40" s="116">
        <f t="shared" si="1"/>
        <v>0</v>
      </c>
      <c r="S40" s="21"/>
      <c r="AA40" s="21"/>
      <c r="AB40" s="21"/>
    </row>
    <row r="41" spans="2:28" s="2" customFormat="1" ht="25" customHeight="1">
      <c r="B41" s="111"/>
      <c r="C41" s="119"/>
      <c r="D41" s="117"/>
      <c r="E41" s="119"/>
      <c r="F41" s="117"/>
      <c r="G41" s="102"/>
      <c r="H41" s="113"/>
      <c r="I41" s="101" t="s">
        <v>41</v>
      </c>
      <c r="J41" s="115" t="str">
        <f t="shared" si="0"/>
        <v/>
      </c>
      <c r="K41" s="116">
        <f t="shared" si="1"/>
        <v>0</v>
      </c>
    </row>
    <row r="42" spans="2:28" s="2" customFormat="1" ht="25" customHeight="1">
      <c r="B42" s="111"/>
      <c r="C42" s="119"/>
      <c r="D42" s="117"/>
      <c r="E42" s="119"/>
      <c r="F42" s="117"/>
      <c r="G42" s="102"/>
      <c r="H42" s="113"/>
      <c r="I42" s="101" t="s">
        <v>41</v>
      </c>
      <c r="J42" s="115" t="str">
        <f t="shared" si="0"/>
        <v/>
      </c>
      <c r="K42" s="116">
        <f t="shared" si="1"/>
        <v>0</v>
      </c>
    </row>
    <row r="43" spans="2:28" s="2" customFormat="1" ht="25" customHeight="1">
      <c r="B43" s="111"/>
      <c r="C43" s="119"/>
      <c r="D43" s="117"/>
      <c r="E43" s="119"/>
      <c r="F43" s="117"/>
      <c r="G43" s="102"/>
      <c r="H43" s="113"/>
      <c r="I43" s="101" t="s">
        <v>41</v>
      </c>
      <c r="J43" s="115" t="str">
        <f t="shared" si="0"/>
        <v/>
      </c>
      <c r="K43" s="116">
        <f t="shared" si="1"/>
        <v>0</v>
      </c>
    </row>
    <row r="44" spans="2:28" s="2" customFormat="1" ht="25" customHeight="1">
      <c r="B44" s="111"/>
      <c r="C44" s="119"/>
      <c r="D44" s="117"/>
      <c r="E44" s="119"/>
      <c r="F44" s="117"/>
      <c r="G44" s="102"/>
      <c r="H44" s="113"/>
      <c r="I44" s="101" t="s">
        <v>41</v>
      </c>
      <c r="J44" s="115" t="str">
        <f t="shared" si="0"/>
        <v/>
      </c>
      <c r="K44" s="116">
        <f t="shared" si="1"/>
        <v>0</v>
      </c>
    </row>
    <row r="45" spans="2:28" s="2" customFormat="1" ht="25" customHeight="1">
      <c r="B45" s="111"/>
      <c r="C45" s="119"/>
      <c r="D45" s="117"/>
      <c r="E45" s="119"/>
      <c r="F45" s="117"/>
      <c r="G45" s="102"/>
      <c r="H45" s="113"/>
      <c r="I45" s="101" t="s">
        <v>41</v>
      </c>
      <c r="J45" s="115" t="str">
        <f t="shared" si="0"/>
        <v/>
      </c>
      <c r="K45" s="116">
        <f t="shared" si="1"/>
        <v>0</v>
      </c>
    </row>
    <row r="46" spans="2:28" s="2" customFormat="1" ht="25" customHeight="1">
      <c r="B46" s="111"/>
      <c r="C46" s="119"/>
      <c r="D46" s="117"/>
      <c r="E46" s="119"/>
      <c r="F46" s="117"/>
      <c r="G46" s="102"/>
      <c r="H46" s="113"/>
      <c r="I46" s="101" t="s">
        <v>41</v>
      </c>
      <c r="J46" s="115" t="str">
        <f t="shared" si="0"/>
        <v/>
      </c>
      <c r="K46" s="116">
        <f t="shared" si="1"/>
        <v>0</v>
      </c>
    </row>
    <row r="47" spans="2:28" s="2" customFormat="1" ht="25" customHeight="1">
      <c r="B47" s="111"/>
      <c r="C47" s="119"/>
      <c r="D47" s="117"/>
      <c r="E47" s="119"/>
      <c r="F47" s="117"/>
      <c r="G47" s="102"/>
      <c r="H47" s="113"/>
      <c r="I47" s="101" t="s">
        <v>41</v>
      </c>
      <c r="J47" s="115" t="str">
        <f t="shared" si="0"/>
        <v/>
      </c>
      <c r="K47" s="116">
        <f t="shared" si="1"/>
        <v>0</v>
      </c>
    </row>
    <row r="48" spans="2:28" s="2" customFormat="1" ht="25" customHeight="1">
      <c r="B48" s="111"/>
      <c r="C48" s="119"/>
      <c r="D48" s="117"/>
      <c r="E48" s="119"/>
      <c r="F48" s="117"/>
      <c r="G48" s="102"/>
      <c r="H48" s="113"/>
      <c r="I48" s="101" t="s">
        <v>41</v>
      </c>
      <c r="J48" s="115" t="str">
        <f t="shared" si="0"/>
        <v/>
      </c>
      <c r="K48" s="116">
        <f t="shared" si="1"/>
        <v>0</v>
      </c>
      <c r="AA48" s="21"/>
      <c r="AB48" s="21"/>
    </row>
    <row r="49" spans="2:17" s="2" customFormat="1" ht="25" customHeight="1">
      <c r="B49" s="111"/>
      <c r="C49" s="119"/>
      <c r="D49" s="117"/>
      <c r="E49" s="119"/>
      <c r="F49" s="117"/>
      <c r="G49" s="102"/>
      <c r="H49" s="113"/>
      <c r="I49" s="101" t="s">
        <v>41</v>
      </c>
      <c r="J49" s="115" t="str">
        <f t="shared" si="0"/>
        <v/>
      </c>
      <c r="K49" s="116"/>
    </row>
    <row r="50" spans="2:17" s="2" customFormat="1" ht="25" customHeight="1">
      <c r="B50" s="111"/>
      <c r="C50" s="119"/>
      <c r="D50" s="117"/>
      <c r="E50" s="119"/>
      <c r="F50" s="117"/>
      <c r="G50" s="102"/>
      <c r="H50" s="113"/>
      <c r="I50" s="101" t="s">
        <v>41</v>
      </c>
      <c r="J50" s="115" t="str">
        <f t="shared" si="0"/>
        <v/>
      </c>
      <c r="K50" s="116"/>
    </row>
    <row r="51" spans="2:17" s="2" customFormat="1" ht="25" customHeight="1">
      <c r="B51" s="114"/>
      <c r="C51" s="119"/>
      <c r="D51" s="118"/>
      <c r="E51" s="119"/>
      <c r="F51" s="118"/>
      <c r="G51" s="103"/>
      <c r="H51" s="113"/>
      <c r="I51" s="101" t="s">
        <v>41</v>
      </c>
      <c r="J51" s="115" t="str">
        <f t="shared" si="0"/>
        <v/>
      </c>
      <c r="K51" s="116">
        <f t="shared" si="1"/>
        <v>0</v>
      </c>
    </row>
    <row r="52" spans="2:17" s="2" customFormat="1" ht="25" customHeight="1">
      <c r="B52" s="53" t="s">
        <v>42</v>
      </c>
      <c r="C52" s="54"/>
      <c r="D52" s="54"/>
      <c r="E52" s="54"/>
      <c r="F52" s="54"/>
      <c r="G52" s="54"/>
      <c r="H52" s="55"/>
      <c r="I52" s="56"/>
      <c r="J52" s="56"/>
      <c r="K52" s="57">
        <f>SUM(K29:K51)</f>
        <v>0</v>
      </c>
    </row>
    <row r="53" spans="2:17" s="2" customFormat="1" ht="15" thickBot="1">
      <c r="B53" s="58"/>
      <c r="C53" s="59"/>
      <c r="D53" s="59"/>
      <c r="E53" s="59"/>
      <c r="F53" s="59"/>
      <c r="G53" s="59"/>
      <c r="H53" s="59"/>
      <c r="I53" s="59"/>
      <c r="J53" s="59"/>
      <c r="K53" s="60"/>
    </row>
    <row r="54" spans="2:17" s="2" customFormat="1">
      <c r="B54" s="31"/>
    </row>
    <row r="55" spans="2:17" s="2" customFormat="1" ht="30" customHeight="1">
      <c r="B55" s="45" t="s">
        <v>43</v>
      </c>
      <c r="C55" s="46"/>
      <c r="D55" s="46"/>
      <c r="E55" s="46"/>
      <c r="F55" s="46"/>
      <c r="G55" s="46"/>
      <c r="H55" s="46"/>
      <c r="I55" s="46"/>
      <c r="J55" s="46"/>
      <c r="K55" s="47"/>
      <c r="L55" s="3"/>
      <c r="M55" s="3"/>
      <c r="N55" s="3"/>
      <c r="O55" s="3"/>
      <c r="P55" s="3"/>
      <c r="Q55" s="3"/>
    </row>
    <row r="56" spans="2:17" s="2" customFormat="1" ht="14" customHeight="1">
      <c r="B56" s="34"/>
      <c r="G56" s="48"/>
      <c r="K56" s="25"/>
    </row>
    <row r="57" spans="2:17" s="2" customFormat="1" ht="25" customHeight="1">
      <c r="B57" s="35" t="s">
        <v>44</v>
      </c>
      <c r="C57" s="61"/>
      <c r="D57" s="62" t="str">
        <f>H15</f>
        <v>Finland</v>
      </c>
      <c r="E57" s="61"/>
      <c r="G57" s="48"/>
      <c r="K57" s="25"/>
    </row>
    <row r="58" spans="2:17" s="2" customFormat="1" ht="25" customHeight="1">
      <c r="B58" s="35" t="s">
        <v>45</v>
      </c>
      <c r="C58" s="61"/>
      <c r="D58" s="63">
        <f>IFERROR(VLOOKUP(D57,B157:C185,2,FALSE),"")</f>
        <v>36</v>
      </c>
      <c r="E58" s="64" t="s">
        <v>26</v>
      </c>
      <c r="G58" s="48"/>
      <c r="K58" s="25"/>
    </row>
    <row r="59" spans="2:17" s="2" customFormat="1" ht="25" customHeight="1">
      <c r="B59" s="35" t="s">
        <v>46</v>
      </c>
      <c r="C59" s="61"/>
      <c r="D59" s="65">
        <f>IFERROR(VLOOKUP(D57,$B$157:$D$185,3,FALSE),"")</f>
        <v>54</v>
      </c>
      <c r="E59" s="66" t="s">
        <v>26</v>
      </c>
      <c r="G59" s="48"/>
      <c r="K59" s="25"/>
    </row>
    <row r="60" spans="2:17" s="2" customFormat="1" ht="14" customHeight="1">
      <c r="B60" s="26"/>
      <c r="C60" s="67"/>
      <c r="D60" s="68"/>
      <c r="E60" s="64"/>
      <c r="F60" s="28"/>
      <c r="G60" s="69"/>
      <c r="H60" s="28"/>
      <c r="I60" s="28"/>
      <c r="J60" s="28"/>
      <c r="K60" s="30"/>
    </row>
    <row r="61" spans="2:17" s="2" customFormat="1" ht="43" customHeight="1" thickBot="1">
      <c r="B61" s="70" t="s">
        <v>47</v>
      </c>
      <c r="C61" s="71" t="s">
        <v>48</v>
      </c>
      <c r="D61" s="71" t="s">
        <v>49</v>
      </c>
      <c r="E61" s="71" t="s">
        <v>50</v>
      </c>
      <c r="F61" s="71" t="s">
        <v>51</v>
      </c>
      <c r="G61" s="71" t="s">
        <v>52</v>
      </c>
      <c r="H61" s="71" t="s">
        <v>53</v>
      </c>
      <c r="I61" s="71" t="s">
        <v>54</v>
      </c>
      <c r="J61" s="130" t="s">
        <v>55</v>
      </c>
      <c r="K61" s="131"/>
      <c r="Q61" s="51"/>
    </row>
    <row r="62" spans="2:17" s="2" customFormat="1" ht="25" customHeight="1" thickTop="1">
      <c r="B62" s="95">
        <v>46125</v>
      </c>
      <c r="C62" s="96" t="s">
        <v>56</v>
      </c>
      <c r="D62" s="97">
        <f>IF(C62="stay for 24 hrs", $D$59, IF(OR(C62="Arrival", C62="Departure"), $D$58, ""))</f>
        <v>36</v>
      </c>
      <c r="E62" s="96" t="s">
        <v>58</v>
      </c>
      <c r="F62" s="96" t="s">
        <v>58</v>
      </c>
      <c r="G62" s="96" t="s">
        <v>58</v>
      </c>
      <c r="H62" s="98">
        <f>IFERROR(IF(AND(E62="No", F62="No", G62="No"), 0, D62 * (IF(E62="Yes", 0.2, 0) + IF(F62="Yes", 0.4, 0) + IF(G62="Yes", 0.4, 0))), 0)</f>
        <v>0</v>
      </c>
      <c r="I62" s="99">
        <f>IFERROR(IF(AND(E62="No", F62="No", G62="No"), D62, D62 - (D62 * IF(E62="Yes", 0.2, 0) + D62 * IF(F62="Yes", 0.4, 0) + D62 * IF(G62="Yes", 0.4, 0))), 0)</f>
        <v>36</v>
      </c>
      <c r="J62" s="128" t="s">
        <v>26</v>
      </c>
      <c r="K62" s="129"/>
      <c r="L62" s="72"/>
      <c r="M62" s="72"/>
      <c r="N62" s="72"/>
      <c r="O62" s="72"/>
      <c r="P62" s="72"/>
      <c r="Q62" s="72"/>
    </row>
    <row r="63" spans="2:17" s="2" customFormat="1" ht="25" customHeight="1">
      <c r="B63" s="95">
        <v>46126</v>
      </c>
      <c r="C63" s="96" t="s">
        <v>59</v>
      </c>
      <c r="D63" s="97">
        <f t="shared" ref="D63:D73" si="2">IF(C63="stay for 24 hrs", $D$59, IF(OR(C63="Arrival", C63="Departure"), $D$58, ""))</f>
        <v>54</v>
      </c>
      <c r="E63" s="96" t="s">
        <v>57</v>
      </c>
      <c r="F63" s="96" t="s">
        <v>57</v>
      </c>
      <c r="G63" s="96" t="s">
        <v>58</v>
      </c>
      <c r="H63" s="98">
        <f t="shared" ref="H63:H73" si="3">IFERROR(IF(AND(E63="No", F63="No", G63="No"), 0, D63 * (IF(E63="Yes", 0.2, 0) + IF(F63="Yes", 0.4, 0) + IF(G63="Yes", 0.4, 0))), 0)</f>
        <v>32.400000000000006</v>
      </c>
      <c r="I63" s="99">
        <f t="shared" ref="I63:I73" si="4">IFERROR(IF(AND(E63="No", F63="No", G63="No"), D63, D63 - (D63 * IF(E63="Yes", 0.2, 0) + D63 * IF(F63="Yes", 0.4, 0) + D63 * IF(G63="Yes", 0.4, 0))), 0)</f>
        <v>21.599999999999994</v>
      </c>
      <c r="J63" s="126" t="s">
        <v>26</v>
      </c>
      <c r="K63" s="127"/>
      <c r="L63" s="73"/>
      <c r="M63" s="73"/>
      <c r="N63" s="73"/>
      <c r="O63" s="73"/>
      <c r="P63" s="73"/>
      <c r="Q63" s="73"/>
    </row>
    <row r="64" spans="2:17" s="2" customFormat="1" ht="25" customHeight="1">
      <c r="B64" s="95">
        <v>46127</v>
      </c>
      <c r="C64" s="96" t="s">
        <v>59</v>
      </c>
      <c r="D64" s="97">
        <f t="shared" si="2"/>
        <v>54</v>
      </c>
      <c r="E64" s="96" t="s">
        <v>57</v>
      </c>
      <c r="F64" s="96" t="s">
        <v>57</v>
      </c>
      <c r="G64" s="96" t="s">
        <v>58</v>
      </c>
      <c r="H64" s="98">
        <f t="shared" si="3"/>
        <v>32.400000000000006</v>
      </c>
      <c r="I64" s="99">
        <f t="shared" si="4"/>
        <v>21.599999999999994</v>
      </c>
      <c r="J64" s="126" t="s">
        <v>26</v>
      </c>
      <c r="K64" s="127"/>
      <c r="L64" s="73"/>
      <c r="M64" s="73"/>
      <c r="N64" s="73"/>
      <c r="O64" s="73"/>
      <c r="P64" s="73"/>
      <c r="Q64" s="73"/>
    </row>
    <row r="65" spans="2:35" s="2" customFormat="1" ht="25" customHeight="1">
      <c r="B65" s="95">
        <v>46128</v>
      </c>
      <c r="C65" s="96" t="s">
        <v>59</v>
      </c>
      <c r="D65" s="97">
        <f t="shared" si="2"/>
        <v>54</v>
      </c>
      <c r="E65" s="96" t="s">
        <v>57</v>
      </c>
      <c r="F65" s="96" t="s">
        <v>57</v>
      </c>
      <c r="G65" s="96" t="s">
        <v>58</v>
      </c>
      <c r="H65" s="98">
        <f t="shared" si="3"/>
        <v>32.400000000000006</v>
      </c>
      <c r="I65" s="99">
        <f t="shared" si="4"/>
        <v>21.599999999999994</v>
      </c>
      <c r="J65" s="126" t="s">
        <v>26</v>
      </c>
      <c r="K65" s="127"/>
      <c r="L65" s="73"/>
      <c r="M65" s="73"/>
      <c r="N65" s="73"/>
      <c r="O65" s="73"/>
      <c r="P65" s="73"/>
      <c r="Q65" s="73"/>
    </row>
    <row r="66" spans="2:35" s="2" customFormat="1" ht="25" customHeight="1">
      <c r="B66" s="95">
        <v>46129</v>
      </c>
      <c r="C66" s="96" t="s">
        <v>59</v>
      </c>
      <c r="D66" s="97">
        <f t="shared" si="2"/>
        <v>54</v>
      </c>
      <c r="E66" s="96" t="s">
        <v>57</v>
      </c>
      <c r="F66" s="96" t="s">
        <v>57</v>
      </c>
      <c r="G66" s="96" t="s">
        <v>58</v>
      </c>
      <c r="H66" s="98">
        <f t="shared" si="3"/>
        <v>32.400000000000006</v>
      </c>
      <c r="I66" s="99">
        <f t="shared" si="4"/>
        <v>21.599999999999994</v>
      </c>
      <c r="J66" s="126" t="s">
        <v>26</v>
      </c>
      <c r="K66" s="127"/>
      <c r="L66" s="73"/>
      <c r="M66" s="73"/>
      <c r="N66" s="73"/>
      <c r="O66" s="73"/>
      <c r="P66" s="73"/>
      <c r="Q66" s="73"/>
      <c r="AA66" s="74"/>
    </row>
    <row r="67" spans="2:35" s="2" customFormat="1" ht="25" customHeight="1">
      <c r="B67" s="95">
        <v>46130</v>
      </c>
      <c r="C67" s="96" t="s">
        <v>59</v>
      </c>
      <c r="D67" s="97">
        <f t="shared" si="2"/>
        <v>54</v>
      </c>
      <c r="E67" s="96" t="s">
        <v>57</v>
      </c>
      <c r="F67" s="96" t="s">
        <v>58</v>
      </c>
      <c r="G67" s="96" t="s">
        <v>58</v>
      </c>
      <c r="H67" s="98">
        <f t="shared" si="3"/>
        <v>10.8</v>
      </c>
      <c r="I67" s="99">
        <f t="shared" si="4"/>
        <v>43.2</v>
      </c>
      <c r="J67" s="126" t="s">
        <v>26</v>
      </c>
      <c r="K67" s="127"/>
      <c r="L67" s="73"/>
      <c r="M67" s="73"/>
      <c r="N67" s="73"/>
      <c r="O67" s="73"/>
      <c r="P67" s="73"/>
      <c r="Q67" s="73"/>
      <c r="AA67" s="74"/>
    </row>
    <row r="68" spans="2:35" s="2" customFormat="1" ht="25" customHeight="1">
      <c r="B68" s="95">
        <v>46131</v>
      </c>
      <c r="C68" s="96" t="s">
        <v>59</v>
      </c>
      <c r="D68" s="97">
        <f t="shared" si="2"/>
        <v>54</v>
      </c>
      <c r="E68" s="96" t="s">
        <v>57</v>
      </c>
      <c r="F68" s="96" t="s">
        <v>58</v>
      </c>
      <c r="G68" s="96" t="s">
        <v>58</v>
      </c>
      <c r="H68" s="98">
        <f t="shared" si="3"/>
        <v>10.8</v>
      </c>
      <c r="I68" s="99">
        <f t="shared" si="4"/>
        <v>43.2</v>
      </c>
      <c r="J68" s="126" t="s">
        <v>26</v>
      </c>
      <c r="K68" s="127"/>
      <c r="L68" s="73"/>
      <c r="M68" s="73"/>
      <c r="N68" s="73"/>
      <c r="O68" s="73"/>
      <c r="P68" s="73"/>
      <c r="Q68" s="73"/>
    </row>
    <row r="69" spans="2:35" s="2" customFormat="1" ht="25" customHeight="1">
      <c r="B69" s="95">
        <v>46132</v>
      </c>
      <c r="C69" s="96" t="s">
        <v>59</v>
      </c>
      <c r="D69" s="97">
        <f t="shared" si="2"/>
        <v>54</v>
      </c>
      <c r="E69" s="96" t="s">
        <v>57</v>
      </c>
      <c r="F69" s="96" t="s">
        <v>57</v>
      </c>
      <c r="G69" s="96" t="s">
        <v>57</v>
      </c>
      <c r="H69" s="98">
        <f t="shared" si="3"/>
        <v>54</v>
      </c>
      <c r="I69" s="99">
        <f t="shared" si="4"/>
        <v>-7.1054273576010019E-15</v>
      </c>
      <c r="J69" s="126" t="s">
        <v>26</v>
      </c>
      <c r="K69" s="127"/>
      <c r="L69" s="73"/>
      <c r="M69" s="73"/>
      <c r="N69" s="73"/>
      <c r="O69" s="73"/>
      <c r="P69" s="73"/>
      <c r="Q69" s="73"/>
    </row>
    <row r="70" spans="2:35" s="2" customFormat="1" ht="25" customHeight="1">
      <c r="B70" s="95">
        <v>46133</v>
      </c>
      <c r="C70" s="96" t="s">
        <v>59</v>
      </c>
      <c r="D70" s="97">
        <f t="shared" si="2"/>
        <v>54</v>
      </c>
      <c r="E70" s="96" t="s">
        <v>57</v>
      </c>
      <c r="F70" s="96" t="s">
        <v>57</v>
      </c>
      <c r="G70" s="96" t="s">
        <v>58</v>
      </c>
      <c r="H70" s="98">
        <f t="shared" si="3"/>
        <v>32.400000000000006</v>
      </c>
      <c r="I70" s="99">
        <f t="shared" si="4"/>
        <v>21.599999999999994</v>
      </c>
      <c r="J70" s="126" t="s">
        <v>26</v>
      </c>
      <c r="K70" s="127"/>
      <c r="L70" s="73"/>
      <c r="M70" s="73"/>
      <c r="N70" s="73"/>
      <c r="O70" s="73"/>
      <c r="P70" s="73"/>
      <c r="Q70" s="73"/>
      <c r="AH70" s="8"/>
      <c r="AI70" s="8"/>
    </row>
    <row r="71" spans="2:35" s="2" customFormat="1" ht="25" customHeight="1">
      <c r="B71" s="95">
        <v>46134</v>
      </c>
      <c r="C71" s="96" t="s">
        <v>59</v>
      </c>
      <c r="D71" s="97">
        <f t="shared" si="2"/>
        <v>54</v>
      </c>
      <c r="E71" s="96" t="s">
        <v>57</v>
      </c>
      <c r="F71" s="96" t="s">
        <v>57</v>
      </c>
      <c r="G71" s="96" t="s">
        <v>58</v>
      </c>
      <c r="H71" s="98">
        <f t="shared" si="3"/>
        <v>32.400000000000006</v>
      </c>
      <c r="I71" s="99">
        <f t="shared" si="4"/>
        <v>21.599999999999994</v>
      </c>
      <c r="J71" s="126" t="s">
        <v>26</v>
      </c>
      <c r="K71" s="127"/>
      <c r="L71" s="73"/>
      <c r="M71" s="73"/>
      <c r="N71" s="73"/>
      <c r="O71" s="73"/>
      <c r="P71" s="73"/>
      <c r="Q71" s="73"/>
      <c r="AH71" s="8"/>
      <c r="AI71" s="8"/>
    </row>
    <row r="72" spans="2:35" s="2" customFormat="1" ht="25" customHeight="1">
      <c r="B72" s="95">
        <v>46135</v>
      </c>
      <c r="C72" s="96" t="s">
        <v>59</v>
      </c>
      <c r="D72" s="97">
        <f t="shared" si="2"/>
        <v>54</v>
      </c>
      <c r="E72" s="96" t="s">
        <v>57</v>
      </c>
      <c r="F72" s="96" t="s">
        <v>57</v>
      </c>
      <c r="G72" s="96" t="s">
        <v>58</v>
      </c>
      <c r="H72" s="98">
        <f t="shared" si="3"/>
        <v>32.400000000000006</v>
      </c>
      <c r="I72" s="99">
        <f t="shared" si="4"/>
        <v>21.599999999999994</v>
      </c>
      <c r="J72" s="126" t="s">
        <v>26</v>
      </c>
      <c r="K72" s="127"/>
      <c r="L72" s="73"/>
      <c r="M72" s="73"/>
      <c r="N72" s="73"/>
      <c r="O72" s="73"/>
      <c r="P72" s="73"/>
      <c r="Q72" s="73"/>
      <c r="AH72" s="8"/>
      <c r="AI72" s="8"/>
    </row>
    <row r="73" spans="2:35" s="2" customFormat="1" ht="25" customHeight="1">
      <c r="B73" s="95">
        <v>46136</v>
      </c>
      <c r="C73" s="96" t="s">
        <v>60</v>
      </c>
      <c r="D73" s="97">
        <f t="shared" si="2"/>
        <v>36</v>
      </c>
      <c r="E73" s="96" t="s">
        <v>57</v>
      </c>
      <c r="F73" s="96" t="s">
        <v>58</v>
      </c>
      <c r="G73" s="96" t="s">
        <v>58</v>
      </c>
      <c r="H73" s="98">
        <f t="shared" si="3"/>
        <v>7.2</v>
      </c>
      <c r="I73" s="99">
        <f t="shared" si="4"/>
        <v>28.8</v>
      </c>
      <c r="J73" s="126" t="s">
        <v>26</v>
      </c>
      <c r="K73" s="127"/>
      <c r="L73" s="73"/>
      <c r="M73" s="73"/>
      <c r="N73" s="73"/>
      <c r="O73" s="73"/>
      <c r="P73" s="73"/>
      <c r="Q73" s="73"/>
    </row>
    <row r="74" spans="2:35" s="2" customFormat="1" ht="25" customHeight="1">
      <c r="B74" s="53" t="s">
        <v>61</v>
      </c>
      <c r="C74" s="54"/>
      <c r="D74" s="54"/>
      <c r="E74" s="54"/>
      <c r="F74" s="54"/>
      <c r="G74" s="54"/>
      <c r="I74" s="75">
        <f>SUMIF(I62:I73, "&gt;0")</f>
        <v>302.39999999999992</v>
      </c>
      <c r="J74" s="148" t="s">
        <v>26</v>
      </c>
      <c r="K74" s="148"/>
    </row>
    <row r="75" spans="2:35" s="2" customFormat="1" ht="25" customHeight="1" thickBot="1">
      <c r="B75" s="58"/>
      <c r="C75" s="59"/>
      <c r="D75" s="59"/>
      <c r="E75" s="59"/>
      <c r="F75" s="59"/>
      <c r="G75" s="59"/>
      <c r="H75" s="59"/>
      <c r="I75" s="59"/>
      <c r="J75" s="59"/>
      <c r="K75" s="60"/>
    </row>
    <row r="76" spans="2:35" s="2" customFormat="1" ht="25" customHeight="1">
      <c r="B76" s="31"/>
    </row>
    <row r="77" spans="2:35" s="2" customFormat="1" ht="25" customHeight="1">
      <c r="B77" s="31"/>
      <c r="H77" s="93" t="s">
        <v>62</v>
      </c>
      <c r="I77" s="94">
        <f>K52</f>
        <v>0</v>
      </c>
    </row>
    <row r="78" spans="2:35" s="2" customFormat="1" ht="25" customHeight="1" thickBot="1">
      <c r="B78" s="31"/>
      <c r="H78" s="93" t="s">
        <v>63</v>
      </c>
      <c r="I78" s="94">
        <f>I74</f>
        <v>302.39999999999992</v>
      </c>
    </row>
    <row r="79" spans="2:35" s="2" customFormat="1" ht="25" customHeight="1" thickTop="1" thickBot="1">
      <c r="C79" s="81"/>
      <c r="D79" s="81"/>
      <c r="E79" s="81"/>
      <c r="F79" s="81"/>
      <c r="G79" s="81"/>
      <c r="H79" s="92" t="s">
        <v>64</v>
      </c>
      <c r="I79" s="89">
        <f>K52 + I74</f>
        <v>302.39999999999992</v>
      </c>
      <c r="J79" s="90"/>
      <c r="K79" s="91"/>
    </row>
    <row r="80" spans="2:35" s="2" customFormat="1" ht="25" customHeight="1" thickTop="1">
      <c r="B80" s="82"/>
      <c r="C80" s="83"/>
      <c r="D80" s="83"/>
      <c r="E80" s="83"/>
      <c r="F80" s="83"/>
      <c r="G80" s="83"/>
      <c r="H80" s="83"/>
      <c r="I80" s="83"/>
      <c r="J80" s="83"/>
      <c r="K80" s="83"/>
    </row>
    <row r="81" spans="2:27" s="2" customFormat="1" ht="25" customHeight="1">
      <c r="B81" s="31"/>
    </row>
    <row r="82" spans="2:27" s="2" customFormat="1" ht="25" customHeight="1">
      <c r="B82" s="80" t="s">
        <v>65</v>
      </c>
      <c r="C82" s="76"/>
      <c r="D82" s="76"/>
      <c r="E82" s="76"/>
      <c r="F82" s="76"/>
      <c r="G82" s="76"/>
      <c r="H82" s="76"/>
      <c r="I82" s="76"/>
      <c r="J82" s="76"/>
      <c r="K82" s="76"/>
    </row>
    <row r="83" spans="2:27" s="2" customFormat="1" ht="12" customHeight="1"/>
    <row r="84" spans="2:27" s="2" customFormat="1" ht="31" customHeight="1">
      <c r="B84" s="138"/>
      <c r="C84" s="139"/>
      <c r="D84" s="140"/>
      <c r="E84" s="141"/>
    </row>
    <row r="85" spans="2:27" s="2" customFormat="1" ht="29" customHeight="1">
      <c r="B85" s="77" t="str">
        <f>IF(E4="", "Name", E4)</f>
        <v>Name</v>
      </c>
      <c r="D85" s="142" t="s">
        <v>47</v>
      </c>
      <c r="E85" s="142"/>
    </row>
    <row r="86" spans="2:27" s="2" customFormat="1"/>
    <row r="87" spans="2:27" s="2" customFormat="1"/>
    <row r="88" spans="2:27" s="2" customFormat="1"/>
    <row r="89" spans="2:27" s="2" customFormat="1"/>
    <row r="90" spans="2:27" s="2" customFormat="1">
      <c r="AA90" s="74"/>
    </row>
    <row r="91" spans="2:27" s="2" customFormat="1"/>
    <row r="92" spans="2:27" s="2" customFormat="1">
      <c r="AA92" s="74"/>
    </row>
    <row r="93" spans="2:27" s="2" customFormat="1">
      <c r="AA93" s="74"/>
    </row>
    <row r="94" spans="2:27" s="2" customFormat="1">
      <c r="AA94" s="74"/>
    </row>
    <row r="95" spans="2:27" s="2" customFormat="1">
      <c r="AA95" s="74"/>
    </row>
    <row r="96" spans="2:27" s="2" customFormat="1">
      <c r="AA96" s="74"/>
    </row>
    <row r="97" spans="27:27" s="2" customFormat="1">
      <c r="AA97" s="74"/>
    </row>
    <row r="98" spans="27:27" s="2" customFormat="1">
      <c r="AA98" s="74"/>
    </row>
    <row r="99" spans="27:27" s="2" customFormat="1">
      <c r="AA99" s="74"/>
    </row>
    <row r="100" spans="27:27" s="2" customFormat="1">
      <c r="AA100" s="74"/>
    </row>
    <row r="101" spans="27:27" s="2" customFormat="1">
      <c r="AA101" s="74"/>
    </row>
    <row r="102" spans="27:27" s="2" customFormat="1">
      <c r="AA102" s="74"/>
    </row>
    <row r="103" spans="27:27" s="2" customFormat="1">
      <c r="AA103" s="74"/>
    </row>
    <row r="104" spans="27:27" s="2" customFormat="1">
      <c r="AA104" s="74"/>
    </row>
    <row r="105" spans="27:27" s="2" customFormat="1">
      <c r="AA105" s="74"/>
    </row>
    <row r="106" spans="27:27" s="2" customFormat="1">
      <c r="AA106" s="74"/>
    </row>
    <row r="107" spans="27:27" s="2" customFormat="1">
      <c r="AA107" s="74"/>
    </row>
    <row r="108" spans="27:27" s="2" customFormat="1">
      <c r="AA108" s="74"/>
    </row>
    <row r="109" spans="27:27" s="2" customFormat="1">
      <c r="AA109" s="74"/>
    </row>
    <row r="110" spans="27:27" s="2" customFormat="1">
      <c r="AA110" s="74"/>
    </row>
    <row r="111" spans="27:27" s="2" customFormat="1">
      <c r="AA111" s="74"/>
    </row>
    <row r="112" spans="27:27" s="2" customFormat="1">
      <c r="AA112" s="74"/>
    </row>
    <row r="113" spans="2:27" s="2" customFormat="1">
      <c r="AA113" s="74"/>
    </row>
    <row r="114" spans="2:27" s="2" customFormat="1">
      <c r="AA114" s="74"/>
    </row>
    <row r="115" spans="2:27" s="2" customFormat="1"/>
    <row r="116" spans="2:27" s="2" customFormat="1">
      <c r="AA116" s="74"/>
    </row>
    <row r="117" spans="2:27" s="2" customFormat="1">
      <c r="AA117" s="74"/>
    </row>
    <row r="118" spans="2:27" s="2" customFormat="1">
      <c r="AA118" s="74"/>
    </row>
    <row r="119" spans="2:27" s="2" customFormat="1">
      <c r="AA119" s="74"/>
    </row>
    <row r="120" spans="2:27" s="2" customFormat="1"/>
    <row r="121" spans="2:27" s="2" customFormat="1"/>
    <row r="122" spans="2:27" s="2" customFormat="1"/>
    <row r="123" spans="2:27" s="2" customFormat="1"/>
    <row r="124" spans="2:27" s="2" customFormat="1" hidden="1">
      <c r="B124" s="107" t="s">
        <v>66</v>
      </c>
      <c r="C124" s="107" t="s">
        <v>55</v>
      </c>
    </row>
    <row r="125" spans="2:27" s="2" customFormat="1" hidden="1">
      <c r="B125" s="106" t="s">
        <v>20</v>
      </c>
      <c r="C125" s="106" t="s">
        <v>67</v>
      </c>
    </row>
    <row r="126" spans="2:27" s="2" customFormat="1" hidden="1">
      <c r="B126" s="106" t="s">
        <v>68</v>
      </c>
      <c r="C126" s="106" t="s">
        <v>67</v>
      </c>
    </row>
    <row r="127" spans="2:27" s="2" customFormat="1" hidden="1">
      <c r="B127" s="106" t="s">
        <v>69</v>
      </c>
      <c r="C127" s="106" t="s">
        <v>70</v>
      </c>
    </row>
    <row r="128" spans="2:27" s="2" customFormat="1" hidden="1">
      <c r="B128" s="106" t="s">
        <v>71</v>
      </c>
      <c r="C128" s="106" t="s">
        <v>67</v>
      </c>
    </row>
    <row r="129" spans="2:27" s="2" customFormat="1" hidden="1">
      <c r="B129" s="106" t="s">
        <v>72</v>
      </c>
      <c r="C129" s="106" t="s">
        <v>67</v>
      </c>
    </row>
    <row r="130" spans="2:27" s="2" customFormat="1" hidden="1">
      <c r="B130" s="106" t="s">
        <v>73</v>
      </c>
      <c r="C130" s="106" t="s">
        <v>74</v>
      </c>
    </row>
    <row r="131" spans="2:27" s="2" customFormat="1" hidden="1">
      <c r="B131" s="106" t="s">
        <v>75</v>
      </c>
      <c r="C131" s="106" t="s">
        <v>76</v>
      </c>
    </row>
    <row r="132" spans="2:27" s="2" customFormat="1" hidden="1">
      <c r="B132" s="106" t="s">
        <v>77</v>
      </c>
      <c r="C132" s="106" t="s">
        <v>67</v>
      </c>
    </row>
    <row r="133" spans="2:27" s="2" customFormat="1" hidden="1">
      <c r="B133" s="106" t="s">
        <v>78</v>
      </c>
      <c r="C133" s="106" t="s">
        <v>67</v>
      </c>
    </row>
    <row r="134" spans="2:27" s="2" customFormat="1" hidden="1">
      <c r="B134" s="106" t="s">
        <v>79</v>
      </c>
      <c r="C134" s="106" t="s">
        <v>67</v>
      </c>
    </row>
    <row r="135" spans="2:27" s="2" customFormat="1" hidden="1">
      <c r="B135" s="106" t="s">
        <v>6</v>
      </c>
      <c r="C135" s="106" t="s">
        <v>67</v>
      </c>
    </row>
    <row r="136" spans="2:27" s="2" customFormat="1" hidden="1">
      <c r="B136" s="106" t="s">
        <v>80</v>
      </c>
      <c r="C136" s="106" t="s">
        <v>67</v>
      </c>
      <c r="AA136" s="74"/>
    </row>
    <row r="137" spans="2:27" s="2" customFormat="1" hidden="1">
      <c r="B137" s="106" t="s">
        <v>81</v>
      </c>
      <c r="C137" s="106" t="s">
        <v>82</v>
      </c>
      <c r="AA137" s="74"/>
    </row>
    <row r="138" spans="2:27" s="2" customFormat="1" hidden="1">
      <c r="B138" s="106" t="s">
        <v>83</v>
      </c>
      <c r="C138" s="106" t="s">
        <v>84</v>
      </c>
      <c r="AA138" s="74"/>
    </row>
    <row r="139" spans="2:27" s="2" customFormat="1" hidden="1">
      <c r="B139" s="106" t="s">
        <v>85</v>
      </c>
      <c r="C139" s="106" t="s">
        <v>67</v>
      </c>
      <c r="AA139" s="74"/>
    </row>
    <row r="140" spans="2:27" s="2" customFormat="1" hidden="1">
      <c r="B140" s="106" t="s">
        <v>86</v>
      </c>
      <c r="C140" s="106" t="s">
        <v>67</v>
      </c>
    </row>
    <row r="141" spans="2:27" s="2" customFormat="1" hidden="1">
      <c r="B141" s="106" t="s">
        <v>87</v>
      </c>
      <c r="C141" s="106" t="s">
        <v>67</v>
      </c>
      <c r="AA141" s="74"/>
    </row>
    <row r="142" spans="2:27" s="2" customFormat="1" hidden="1">
      <c r="B142" s="106" t="s">
        <v>88</v>
      </c>
      <c r="C142" s="106" t="s">
        <v>67</v>
      </c>
      <c r="AA142" s="74"/>
    </row>
    <row r="143" spans="2:27" s="2" customFormat="1" hidden="1">
      <c r="B143" s="106" t="s">
        <v>89</v>
      </c>
      <c r="C143" s="106" t="s">
        <v>67</v>
      </c>
      <c r="AA143" s="74"/>
    </row>
    <row r="144" spans="2:27" s="2" customFormat="1" hidden="1">
      <c r="B144" s="106" t="s">
        <v>90</v>
      </c>
      <c r="C144" s="106" t="s">
        <v>67</v>
      </c>
      <c r="AA144" s="74"/>
    </row>
    <row r="145" spans="2:37" s="2" customFormat="1" hidden="1">
      <c r="B145" s="106" t="s">
        <v>91</v>
      </c>
      <c r="C145" s="106" t="s">
        <v>67</v>
      </c>
    </row>
    <row r="146" spans="2:37" s="2" customFormat="1" hidden="1">
      <c r="B146" s="106" t="s">
        <v>92</v>
      </c>
      <c r="C146" s="106" t="s">
        <v>93</v>
      </c>
      <c r="AA146" s="74"/>
    </row>
    <row r="147" spans="2:37" s="2" customFormat="1" hidden="1">
      <c r="B147" s="106" t="s">
        <v>94</v>
      </c>
      <c r="C147" s="106" t="s">
        <v>95</v>
      </c>
      <c r="AA147" s="74"/>
    </row>
    <row r="148" spans="2:37" s="2" customFormat="1" hidden="1">
      <c r="B148" s="106" t="s">
        <v>96</v>
      </c>
      <c r="C148" s="106" t="s">
        <v>67</v>
      </c>
      <c r="AA148" s="74"/>
    </row>
    <row r="149" spans="2:37" s="2" customFormat="1" hidden="1">
      <c r="B149" s="106" t="s">
        <v>97</v>
      </c>
      <c r="C149" s="106" t="s">
        <v>98</v>
      </c>
      <c r="AA149" s="74"/>
    </row>
    <row r="150" spans="2:37" hidden="1">
      <c r="B150" s="106" t="s">
        <v>99</v>
      </c>
      <c r="C150" s="106" t="s">
        <v>67</v>
      </c>
      <c r="Y150" s="2"/>
      <c r="Z150" s="2"/>
      <c r="AD150" s="2"/>
      <c r="AE150" s="2"/>
      <c r="AF150" s="2"/>
      <c r="AG150" s="2"/>
      <c r="AH150" s="2"/>
      <c r="AI150" s="2"/>
      <c r="AJ150" s="2"/>
      <c r="AK150" s="2"/>
    </row>
    <row r="151" spans="2:37" hidden="1">
      <c r="B151" s="106" t="s">
        <v>100</v>
      </c>
      <c r="C151" s="106" t="s">
        <v>67</v>
      </c>
      <c r="Y151" s="2"/>
      <c r="Z151" s="2"/>
      <c r="AD151" s="2"/>
      <c r="AE151" s="2"/>
      <c r="AF151" s="2"/>
      <c r="AG151" s="2"/>
      <c r="AH151" s="2"/>
      <c r="AI151" s="2"/>
      <c r="AJ151" s="2"/>
      <c r="AK151" s="2"/>
    </row>
    <row r="152" spans="2:37" hidden="1">
      <c r="B152" s="106" t="s">
        <v>101</v>
      </c>
      <c r="C152" s="106" t="s">
        <v>67</v>
      </c>
      <c r="Y152" s="2"/>
      <c r="Z152" s="2"/>
      <c r="AD152" s="2"/>
      <c r="AE152" s="2"/>
      <c r="AF152" s="2"/>
      <c r="AG152" s="2"/>
      <c r="AH152" s="2"/>
      <c r="AI152" s="2"/>
      <c r="AJ152" s="2"/>
      <c r="AK152" s="2"/>
    </row>
    <row r="153" spans="2:37" hidden="1">
      <c r="B153" s="106" t="s">
        <v>102</v>
      </c>
      <c r="C153" s="106" t="s">
        <v>103</v>
      </c>
      <c r="Y153" s="2"/>
      <c r="Z153" s="2"/>
      <c r="AD153" s="2"/>
      <c r="AE153" s="2"/>
      <c r="AF153" s="2"/>
      <c r="AG153" s="2"/>
      <c r="AH153" s="2"/>
      <c r="AI153" s="2"/>
      <c r="AJ153" s="2"/>
      <c r="AK153" s="2"/>
    </row>
    <row r="154" spans="2:37" hidden="1">
      <c r="B154" s="106" t="s">
        <v>104</v>
      </c>
      <c r="C154" s="106" t="s">
        <v>105</v>
      </c>
      <c r="Y154" s="2"/>
      <c r="Z154" s="2"/>
      <c r="AD154" s="2"/>
      <c r="AE154" s="2"/>
      <c r="AF154" s="2"/>
      <c r="AG154" s="2"/>
      <c r="AH154" s="2"/>
      <c r="AI154" s="2"/>
      <c r="AJ154" s="2"/>
      <c r="AK154" s="2"/>
    </row>
    <row r="155" spans="2:37" hidden="1">
      <c r="Y155" s="2"/>
      <c r="Z155" s="2"/>
      <c r="AD155" s="2"/>
      <c r="AE155" s="2"/>
      <c r="AF155" s="2"/>
      <c r="AG155" s="2"/>
      <c r="AH155" s="2"/>
      <c r="AI155" s="2"/>
      <c r="AJ155" s="2"/>
      <c r="AK155" s="2"/>
    </row>
    <row r="156" spans="2:37" hidden="1">
      <c r="B156" s="108" t="s">
        <v>106</v>
      </c>
    </row>
    <row r="157" spans="2:37" hidden="1">
      <c r="B157" s="7" t="s">
        <v>20</v>
      </c>
      <c r="C157" s="8">
        <v>33</v>
      </c>
      <c r="D157" s="8">
        <v>50</v>
      </c>
      <c r="E157" s="7" t="s">
        <v>26</v>
      </c>
    </row>
    <row r="158" spans="2:37" hidden="1">
      <c r="B158" s="7" t="s">
        <v>68</v>
      </c>
      <c r="C158" s="8">
        <v>40</v>
      </c>
      <c r="D158" s="8">
        <v>59</v>
      </c>
      <c r="E158" s="7" t="s">
        <v>26</v>
      </c>
    </row>
    <row r="159" spans="2:37" hidden="1">
      <c r="B159" s="7" t="s">
        <v>69</v>
      </c>
      <c r="C159" s="8">
        <v>15</v>
      </c>
      <c r="D159" s="8">
        <v>22</v>
      </c>
      <c r="E159" s="7" t="s">
        <v>107</v>
      </c>
      <c r="AA159" s="74"/>
    </row>
    <row r="160" spans="2:37" hidden="1">
      <c r="B160" s="2" t="s">
        <v>71</v>
      </c>
      <c r="C160" s="8">
        <v>24</v>
      </c>
      <c r="D160" s="8">
        <v>35</v>
      </c>
      <c r="E160" s="2"/>
    </row>
    <row r="161" spans="2:5" hidden="1">
      <c r="B161" s="7" t="s">
        <v>72</v>
      </c>
      <c r="C161" s="8">
        <v>28</v>
      </c>
      <c r="D161" s="8">
        <v>42</v>
      </c>
      <c r="E161" s="7" t="s">
        <v>26</v>
      </c>
    </row>
    <row r="162" spans="2:5" hidden="1">
      <c r="B162" s="7" t="s">
        <v>73</v>
      </c>
      <c r="C162" s="8">
        <v>21</v>
      </c>
      <c r="D162" s="8">
        <v>32</v>
      </c>
      <c r="E162" s="7" t="s">
        <v>108</v>
      </c>
    </row>
    <row r="163" spans="2:5" hidden="1">
      <c r="B163" s="7" t="s">
        <v>75</v>
      </c>
      <c r="C163" s="8">
        <v>50</v>
      </c>
      <c r="D163" s="8">
        <v>75</v>
      </c>
      <c r="E163" s="7" t="s">
        <v>109</v>
      </c>
    </row>
    <row r="164" spans="2:5" hidden="1">
      <c r="B164" s="2" t="s">
        <v>77</v>
      </c>
      <c r="C164" s="8">
        <v>20</v>
      </c>
      <c r="D164" s="8">
        <v>29</v>
      </c>
      <c r="E164" s="8"/>
    </row>
    <row r="165" spans="2:5" hidden="1">
      <c r="B165" s="7" t="s">
        <v>78</v>
      </c>
      <c r="C165" s="8">
        <v>36</v>
      </c>
      <c r="D165" s="8">
        <v>54</v>
      </c>
      <c r="E165" s="7" t="s">
        <v>26</v>
      </c>
    </row>
    <row r="166" spans="2:5" hidden="1">
      <c r="B166" s="7" t="s">
        <v>79</v>
      </c>
      <c r="C166" s="8">
        <v>39</v>
      </c>
      <c r="D166" s="8">
        <v>58</v>
      </c>
      <c r="E166" s="7" t="s">
        <v>26</v>
      </c>
    </row>
    <row r="167" spans="2:5" hidden="1">
      <c r="B167" s="7" t="s">
        <v>6</v>
      </c>
      <c r="C167" s="8">
        <v>14</v>
      </c>
      <c r="D167" s="8">
        <v>28</v>
      </c>
      <c r="E167" s="7" t="s">
        <v>26</v>
      </c>
    </row>
    <row r="168" spans="2:5" hidden="1">
      <c r="B168" s="7" t="s">
        <v>80</v>
      </c>
      <c r="C168" s="8">
        <v>27</v>
      </c>
      <c r="D168" s="8">
        <v>40</v>
      </c>
      <c r="E168" s="7" t="s">
        <v>26</v>
      </c>
    </row>
    <row r="169" spans="2:5" hidden="1">
      <c r="B169" s="7" t="s">
        <v>81</v>
      </c>
      <c r="C169" s="8">
        <v>21</v>
      </c>
      <c r="D169" s="8">
        <v>32</v>
      </c>
      <c r="E169" s="7" t="s">
        <v>110</v>
      </c>
    </row>
    <row r="170" spans="2:5" hidden="1">
      <c r="B170" s="7" t="s">
        <v>83</v>
      </c>
      <c r="C170" s="8">
        <v>41</v>
      </c>
      <c r="D170" s="8">
        <v>62</v>
      </c>
      <c r="E170" s="7" t="s">
        <v>111</v>
      </c>
    </row>
    <row r="171" spans="2:5" hidden="1">
      <c r="B171" s="7" t="s">
        <v>85</v>
      </c>
      <c r="C171" s="8">
        <v>39</v>
      </c>
      <c r="D171" s="8">
        <v>58</v>
      </c>
      <c r="E171" s="7" t="s">
        <v>26</v>
      </c>
    </row>
    <row r="172" spans="2:5" hidden="1">
      <c r="B172" s="2" t="s">
        <v>112</v>
      </c>
      <c r="C172" s="8">
        <v>32</v>
      </c>
      <c r="D172" s="8">
        <v>48</v>
      </c>
      <c r="E172" s="7" t="s">
        <v>26</v>
      </c>
    </row>
    <row r="173" spans="2:5" hidden="1">
      <c r="B173" s="2" t="s">
        <v>87</v>
      </c>
      <c r="C173" s="8">
        <v>24</v>
      </c>
      <c r="D173" s="8">
        <v>35</v>
      </c>
      <c r="E173" s="7" t="s">
        <v>26</v>
      </c>
    </row>
    <row r="174" spans="2:5" hidden="1">
      <c r="B174" s="7" t="s">
        <v>88</v>
      </c>
      <c r="C174" s="8">
        <v>17</v>
      </c>
      <c r="D174" s="8">
        <v>26</v>
      </c>
      <c r="E174" s="7" t="s">
        <v>26</v>
      </c>
    </row>
    <row r="175" spans="2:5" hidden="1">
      <c r="B175" s="7" t="s">
        <v>89</v>
      </c>
      <c r="C175" s="8">
        <v>42</v>
      </c>
      <c r="D175" s="8">
        <v>63</v>
      </c>
      <c r="E175" s="21" t="s">
        <v>26</v>
      </c>
    </row>
    <row r="176" spans="2:5" hidden="1">
      <c r="B176" s="7" t="s">
        <v>90</v>
      </c>
      <c r="C176" s="8">
        <v>31</v>
      </c>
      <c r="D176" s="8">
        <v>46</v>
      </c>
      <c r="E176" s="21" t="s">
        <v>26</v>
      </c>
    </row>
    <row r="177" spans="2:5" hidden="1">
      <c r="B177" s="7" t="s">
        <v>91</v>
      </c>
      <c r="C177" s="8">
        <v>32</v>
      </c>
      <c r="D177" s="8">
        <v>47</v>
      </c>
      <c r="E177" s="21" t="s">
        <v>26</v>
      </c>
    </row>
    <row r="178" spans="2:5" hidden="1">
      <c r="B178" s="7" t="s">
        <v>92</v>
      </c>
      <c r="C178" s="8">
        <v>50</v>
      </c>
      <c r="D178" s="8">
        <v>75</v>
      </c>
      <c r="E178" s="21" t="s">
        <v>113</v>
      </c>
    </row>
    <row r="179" spans="2:5" hidden="1">
      <c r="B179" s="7" t="s">
        <v>94</v>
      </c>
      <c r="C179" s="8">
        <v>22</v>
      </c>
      <c r="D179" s="8">
        <v>33</v>
      </c>
      <c r="E179" s="21" t="s">
        <v>114</v>
      </c>
    </row>
    <row r="180" spans="2:5" hidden="1">
      <c r="B180" s="7" t="s">
        <v>96</v>
      </c>
      <c r="C180" s="8">
        <v>21</v>
      </c>
      <c r="D180" s="8">
        <v>32</v>
      </c>
      <c r="E180" s="21" t="s">
        <v>26</v>
      </c>
    </row>
    <row r="181" spans="2:5" hidden="1">
      <c r="B181" s="7" t="s">
        <v>97</v>
      </c>
      <c r="C181" s="8">
        <v>21</v>
      </c>
      <c r="D181" s="8">
        <v>32</v>
      </c>
      <c r="E181" s="21" t="s">
        <v>115</v>
      </c>
    </row>
    <row r="182" spans="2:5" hidden="1">
      <c r="B182" s="7" t="s">
        <v>99</v>
      </c>
      <c r="C182" s="8">
        <v>22</v>
      </c>
      <c r="D182" s="8">
        <v>33</v>
      </c>
      <c r="E182" s="21"/>
    </row>
    <row r="183" spans="2:5" hidden="1">
      <c r="B183" s="7" t="s">
        <v>100</v>
      </c>
      <c r="C183" s="8">
        <v>25</v>
      </c>
      <c r="D183" s="8">
        <v>38</v>
      </c>
      <c r="E183" s="21"/>
    </row>
    <row r="184" spans="2:5" hidden="1">
      <c r="B184" s="2" t="s">
        <v>101</v>
      </c>
      <c r="C184" s="8">
        <v>23</v>
      </c>
      <c r="D184" s="8">
        <v>34</v>
      </c>
      <c r="E184" s="21"/>
    </row>
    <row r="185" spans="2:5" hidden="1">
      <c r="B185" s="2" t="s">
        <v>102</v>
      </c>
      <c r="C185" s="8">
        <v>44</v>
      </c>
      <c r="D185" s="8">
        <v>66</v>
      </c>
      <c r="E185" s="21"/>
    </row>
    <row r="186" spans="2:5" hidden="1"/>
    <row r="187" spans="2:5" hidden="1"/>
    <row r="188" spans="2:5" hidden="1"/>
    <row r="189" spans="2:5" hidden="1"/>
    <row r="190" spans="2:5" hidden="1"/>
    <row r="191" spans="2:5" ht="16.5" hidden="1">
      <c r="B191" s="110" t="s">
        <v>116</v>
      </c>
    </row>
    <row r="192" spans="2:5" ht="16.5" hidden="1">
      <c r="B192" s="105" t="s">
        <v>41</v>
      </c>
    </row>
    <row r="193" spans="2:2" ht="16.5" hidden="1">
      <c r="B193" s="105" t="s">
        <v>26</v>
      </c>
    </row>
    <row r="194" spans="2:2" ht="16.5" hidden="1">
      <c r="B194" s="109" t="str">
        <f>H21</f>
        <v>Home Country of E7</v>
      </c>
    </row>
    <row r="195" spans="2:2" ht="16.5" hidden="1">
      <c r="B195" s="109" t="str">
        <f>H22</f>
        <v>Please choose if needed</v>
      </c>
    </row>
    <row r="196" spans="2:2" s="2" customFormat="1" hidden="1"/>
    <row r="197" spans="2:2" s="2" customFormat="1" hidden="1"/>
    <row r="198" spans="2:2" s="2" customFormat="1" hidden="1"/>
    <row r="199" spans="2:2" s="2" customFormat="1"/>
    <row r="200" spans="2:2" s="2" customFormat="1"/>
    <row r="201" spans="2:2" s="2" customFormat="1"/>
    <row r="202" spans="2:2" s="2" customFormat="1"/>
    <row r="203" spans="2:2" s="2" customFormat="1"/>
    <row r="204" spans="2:2" s="2" customFormat="1"/>
    <row r="205" spans="2:2" s="2" customFormat="1"/>
    <row r="206" spans="2:2" s="2" customFormat="1"/>
    <row r="207" spans="2:2" s="2" customFormat="1"/>
    <row r="208" spans="2:2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</sheetData>
  <sheetProtection formatCells="0" formatColumns="0" formatRows="0" insertRows="0" sort="0" autoFilter="0"/>
  <dataConsolidate/>
  <mergeCells count="33">
    <mergeCell ref="B84:C84"/>
    <mergeCell ref="D84:E84"/>
    <mergeCell ref="D85:E85"/>
    <mergeCell ref="G19:K19"/>
    <mergeCell ref="C13:E13"/>
    <mergeCell ref="C14:E14"/>
    <mergeCell ref="C15:E15"/>
    <mergeCell ref="C21:E21"/>
    <mergeCell ref="C20:E20"/>
    <mergeCell ref="J74:K74"/>
    <mergeCell ref="J68:K68"/>
    <mergeCell ref="J67:K67"/>
    <mergeCell ref="J69:K69"/>
    <mergeCell ref="J70:K70"/>
    <mergeCell ref="C28:D28"/>
    <mergeCell ref="E28:F28"/>
    <mergeCell ref="J61:K61"/>
    <mergeCell ref="E4:F4"/>
    <mergeCell ref="E5:F5"/>
    <mergeCell ref="E6:F6"/>
    <mergeCell ref="E7:F7"/>
    <mergeCell ref="C23:E23"/>
    <mergeCell ref="C22:E22"/>
    <mergeCell ref="H13:I13"/>
    <mergeCell ref="H14:I14"/>
    <mergeCell ref="J72:K72"/>
    <mergeCell ref="J73:K73"/>
    <mergeCell ref="J62:K62"/>
    <mergeCell ref="J63:K63"/>
    <mergeCell ref="J64:K64"/>
    <mergeCell ref="J65:K65"/>
    <mergeCell ref="J66:K66"/>
    <mergeCell ref="J71:K71"/>
  </mergeCells>
  <phoneticPr fontId="3" type="noConversion"/>
  <dataValidations count="21">
    <dataValidation type="date" allowBlank="1" showInputMessage="1" showErrorMessage="1" errorTitle="Please use the format" error="dd-mm-yyyy" promptTitle="Please use the format" prompt="dd-mm-yy" sqref="B62:B73" xr:uid="{78100E29-668A-D44B-9024-360FA00ED1E4}">
      <formula1>45474</formula1>
      <formula2>47119</formula2>
    </dataValidation>
    <dataValidation allowBlank="1" showErrorMessage="1" sqref="D62:D73 J13:K15 I15" xr:uid="{11448161-1CA3-6745-B6EE-C938444A93BC}"/>
    <dataValidation allowBlank="1" showErrorMessage="1" errorTitle="Please use the format" error="dd-mm-yyyy" promptTitle="Please use the format" prompt="dd-mm-yy" sqref="L63:Q73" xr:uid="{15814A0F-AD52-FC44-87E2-4907279A0DB2}"/>
    <dataValidation allowBlank="1" showInputMessage="1" sqref="H62:H73" xr:uid="{88ABB98C-94BD-5542-AF52-320A64D788FE}"/>
    <dataValidation type="list" allowBlank="1" showInputMessage="1" showErrorMessage="1" sqref="E62:G73" xr:uid="{A4BAE362-12A0-7643-A4E1-BD1DCFDBBBB3}">
      <formula1>"Yes,No"</formula1>
    </dataValidation>
    <dataValidation allowBlank="1" showInputMessage="1" showErrorMessage="1" errorTitle="Please use the format" error="dd-mm-yyyy" sqref="G21:G22 I21:K22" xr:uid="{144EF8EB-3D5B-5C47-8CA0-2B59D7B2E53E}"/>
    <dataValidation type="date" allowBlank="1" showInputMessage="1" showErrorMessage="1" errorTitle="Please use the format" error="dd-mm-yy" promptTitle="Please use the format" prompt="dd-mm-yy_x000a_" sqref="H13:H14 C29:C51" xr:uid="{2FCBECF5-6B5E-D746-843F-086D20FB391F}">
      <formula1>45474</formula1>
      <formula2>48580</formula2>
    </dataValidation>
    <dataValidation type="list" allowBlank="1" sqref="C15:E15" xr:uid="{BD1A5ECF-7EED-7643-B2E6-A31CAEF533DC}">
      <formula1>"Select,Group 1,Group 2, Group 3,no specific Group"</formula1>
    </dataValidation>
    <dataValidation allowBlank="1" showInputMessage="1" showErrorMessage="1" promptTitle="Was Breakfast provided for you?" sqref="E61" xr:uid="{C9BC6A93-0CD6-DC48-B634-27A732AA349F}"/>
    <dataValidation allowBlank="1" showInputMessage="1" showErrorMessage="1" promptTitle="Was Lunch provided for you?" sqref="F61" xr:uid="{88D50848-7835-4A43-8D47-781F9219F5C3}"/>
    <dataValidation allowBlank="1" showInputMessage="1" showErrorMessage="1" promptTitle="Was Dinner provided for you?" sqref="G61" xr:uid="{51885C0D-1E70-A14C-9CC0-51DE1148E946}"/>
    <dataValidation type="list" allowBlank="1" showInputMessage="1" showErrorMessage="1" sqref="C62:C73" xr:uid="{3303AFAF-65B7-3549-9C68-C74A33735556}">
      <formula1>"Choose,Arrival,Departure,stay for 24 hrs,I did not attend,illness,I already left"</formula1>
    </dataValidation>
    <dataValidation type="date" allowBlank="1" showInputMessage="1" showErrorMessage="1" promptTitle="Please use the format" prompt="dd.mm.yy" sqref="D84:E84" xr:uid="{7C8CDE12-3971-0D4A-8363-4700546B8D3A}">
      <formula1>45566</formula1>
      <formula2>46387</formula2>
    </dataValidation>
    <dataValidation type="list" allowBlank="1" promptTitle="Please use the format" prompt="dd-mm-yy_x000a_" sqref="H23" xr:uid="{EA88E228-E1BF-B848-A57C-AFEC669E5BAF}">
      <formula1>"January,February,March,April,May,June,July,August,September,October,November,December"</formula1>
    </dataValidation>
    <dataValidation type="list" allowBlank="1" showInputMessage="1" showErrorMessage="1" sqref="H15" xr:uid="{3A1D7A4F-E4D1-0C4A-B1FA-EDD43BB43328}">
      <formula1>$B$125:$B$153</formula1>
    </dataValidation>
    <dataValidation allowBlank="1" sqref="E4:F6" xr:uid="{68799E38-EE66-CA46-A550-1896962459CB}"/>
    <dataValidation type="list" allowBlank="1" sqref="E7:F7" xr:uid="{54EB15E8-9DCA-8F46-8860-C41C87BC676C}">
      <formula1>$B$125:$B$154</formula1>
    </dataValidation>
    <dataValidation type="list" allowBlank="1" showInputMessage="1" showErrorMessage="1" sqref="H22" xr:uid="{489D639F-4830-B044-A89C-9688405A94BB}">
      <formula1>"Please choose if needed,BGN – Bulgarian Lev, CZK – Czech Koruna, DKK – Danish Krone, HUF – Hungarian Forint, PLN – Polish Złoty, RON – Romanian Leu, SEK – Swedish Krona"</formula1>
    </dataValidation>
    <dataValidation type="list" allowBlank="1" showInputMessage="1" showErrorMessage="1" sqref="C14:E14" xr:uid="{A5CF2234-D7A9-2845-AFFC-87A669525406}">
      <formula1>"Select,1st Wave Exchange Programme, 2nd Wave Exchange Programme, Multidisciplinary Core Training, Multidisciplinary Advanced Training, Workshop"</formula1>
    </dataValidation>
    <dataValidation allowBlank="1" promptTitle="Conversion Rate" prompt="Please select the correct Conversion Rate" sqref="J29:J51" xr:uid="{6D6FDB60-FCB3-E544-90FB-D5B9CD5A6588}"/>
    <dataValidation type="list" allowBlank="1" promptTitle="Select the currency" prompt="Please select the currency that was used" sqref="I29:I51" xr:uid="{1061C5F5-18CB-5748-A934-815928DF5E8B}">
      <formula1>$B$192:$B$195</formula1>
    </dataValidation>
  </dataValidations>
  <hyperlinks>
    <hyperlink ref="H24" r:id="rId1" xr:uid="{CDFDD626-99B0-B242-A342-742EE843BA0E}"/>
  </hyperlinks>
  <pageMargins left="0.7" right="0.7" top="0.75" bottom="0.75" header="0.3" footer="0.3"/>
  <pageSetup paperSize="9" scale="35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DD099C5B08547BB3E8BCDA68E780D" ma:contentTypeVersion="22" ma:contentTypeDescription="Create a new document." ma:contentTypeScope="" ma:versionID="6708c6e791db4e897f6139fb473aa591">
  <xsd:schema xmlns:xsd="http://www.w3.org/2001/XMLSchema" xmlns:xs="http://www.w3.org/2001/XMLSchema" xmlns:p="http://schemas.microsoft.com/office/2006/metadata/properties" xmlns:ns2="94b3644f-a22d-4d8f-bd19-2c16c037870e" xmlns:ns3="4a70b212-0f44-46ce-a1b4-ab52c20940d1" targetNamespace="http://schemas.microsoft.com/office/2006/metadata/properties" ma:root="true" ma:fieldsID="a0873c9c101336fcba50fee8085af07f" ns2:_="" ns3:_="">
    <xsd:import namespace="94b3644f-a22d-4d8f-bd19-2c16c037870e"/>
    <xsd:import namespace="4a70b212-0f44-46ce-a1b4-ab52c20940d1"/>
    <xsd:element name="properties">
      <xsd:complexType>
        <xsd:sequence>
          <xsd:element name="documentManagement">
            <xsd:complexType>
              <xsd:all>
                <xsd:element ref="ns2:Sync" minOccurs="0"/>
                <xsd:element ref="ns2:Activity" minOccurs="0"/>
                <xsd:element ref="ns2:Process" minOccurs="0"/>
                <xsd:element ref="ns2:Type_x0020_of_x0020_Content" minOccurs="0"/>
                <xsd:element ref="ns2:Document_x0020_St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Statu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644f-a22d-4d8f-bd19-2c16c037870e" elementFormDefault="qualified">
    <xsd:import namespace="http://schemas.microsoft.com/office/2006/documentManagement/types"/>
    <xsd:import namespace="http://schemas.microsoft.com/office/infopath/2007/PartnerControls"/>
    <xsd:element name="Sync" ma:index="8" nillable="true" ma:displayName="Sync to GINA" ma:indexed="true" ma:internalName="Sync">
      <xsd:simpleType>
        <xsd:restriction base="dms:Boolean"/>
      </xsd:simpleType>
    </xsd:element>
    <xsd:element name="Activity" ma:index="9" nillable="true" ma:displayName="Activity" ma:list="62ee8aa3-3c1a-49c5-8b8f-d6515e3ff512" ma:internalName="Activity" ma:showField="Title">
      <xsd:simpleType>
        <xsd:restriction base="dms:Lookup"/>
      </xsd:simpleType>
    </xsd:element>
    <xsd:element name="Process" ma:index="10" nillable="true" ma:displayName="Process" ma:list="62ee8aa3-3c1a-49c5-8b8f-d6515e3ff512" ma:internalName="Process" ma:readOnly="true" ma:showField="ProcessCalc" ma:web="4a70b212-0f44-46ce-a1b4-ab52c20940d1">
      <xsd:simpleType>
        <xsd:restriction base="dms:Lookup"/>
      </xsd:simpleType>
    </xsd:element>
    <xsd:element name="Type_x0020_of_x0020_Content" ma:index="11" nillable="true" ma:displayName="Type of Content" ma:list="7277ec00-a16d-4893-999b-d33bf230fdc1" ma:internalName="Type_x0020_of_x0020_Content" ma:showField="Title">
      <xsd:simpleType>
        <xsd:restriction base="dms:Lookup"/>
      </xsd:simpleType>
    </xsd:element>
    <xsd:element name="Document_x0020_State" ma:index="12" nillable="true" ma:displayName="Document State" ma:list="35554387-b8ff-4d63-abae-01f2c18960e7" ma:internalName="Document_x0020_State" ma:showField="Title">
      <xsd:simpleType>
        <xsd:restriction base="dms:Lookup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7dcd140-a7a7-46ce-917b-3d7f1aba0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Comment" ma:index="29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b212-0f44-46ce-a1b4-ab52c209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173529-37f8-4b24-9729-a85e34034cbb}" ma:internalName="TaxCatchAll" ma:showField="CatchAllData" ma:web="4a70b212-0f44-46ce-a1b4-ab52c209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3644f-a22d-4d8f-bd19-2c16c037870e">
      <Terms xmlns="http://schemas.microsoft.com/office/infopath/2007/PartnerControls"/>
    </lcf76f155ced4ddcb4097134ff3c332f>
    <Document_x0020_State xmlns="94b3644f-a22d-4d8f-bd19-2c16c037870e" xsi:nil="true"/>
    <Activity xmlns="94b3644f-a22d-4d8f-bd19-2c16c037870e" xsi:nil="true"/>
    <TaxCatchAll xmlns="4a70b212-0f44-46ce-a1b4-ab52c20940d1" xsi:nil="true"/>
    <Status xmlns="94b3644f-a22d-4d8f-bd19-2c16c037870e" xsi:nil="true"/>
    <Comment xmlns="94b3644f-a22d-4d8f-bd19-2c16c037870e" xsi:nil="true"/>
    <Type_x0020_of_x0020_Content xmlns="94b3644f-a22d-4d8f-bd19-2c16c037870e" xsi:nil="true"/>
    <Sync xmlns="94b3644f-a22d-4d8f-bd19-2c16c037870e" xsi:nil="true"/>
  </documentManagement>
</p:properties>
</file>

<file path=customXml/itemProps1.xml><?xml version="1.0" encoding="utf-8"?>
<ds:datastoreItem xmlns:ds="http://schemas.openxmlformats.org/officeDocument/2006/customXml" ds:itemID="{3CDCD8D0-AA44-4704-BC9A-5BD2D060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3644f-a22d-4d8f-bd19-2c16c037870e"/>
    <ds:schemaRef ds:uri="4a70b212-0f44-46ce-a1b4-ab52c2094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C08F1-97B3-4609-A921-4609CBF7E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CA8C1-AEEE-4386-BDA8-16A2771128E0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a70b212-0f44-46ce-a1b4-ab52c20940d1"/>
    <ds:schemaRef ds:uri="94b3644f-a22d-4d8f-bd19-2c16c037870e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Rani Dhupia - Bildungszentrum Plus</dc:creator>
  <cp:keywords/>
  <dc:description/>
  <cp:lastModifiedBy>Zefi, Valbona</cp:lastModifiedBy>
  <cp:revision/>
  <dcterms:created xsi:type="dcterms:W3CDTF">2024-06-20T11:39:57Z</dcterms:created>
  <dcterms:modified xsi:type="dcterms:W3CDTF">2026-02-19T10:53:29Z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0x010100728DD099C5B08547BB3E8BCDA68E780D</vt:lpwstr>
  </property>
  <property fmtid="{D5CDD505-2E9C-101B-9397-08002B2CF9AE}" pid="3" name="MediaServiceImageTags">
    <vt:lpwstr/>
  </property>
</Properties>
</file>